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285" windowWidth="11340" windowHeight="8580"/>
  </bookViews>
  <sheets>
    <sheet name="Krycí list" sheetId="3" r:id="rId1"/>
    <sheet name="Rekapitulace" sheetId="4" r:id="rId2"/>
    <sheet name="Za Baštou" sheetId="5" r:id="rId3"/>
  </sheets>
  <externalReferences>
    <externalReference r:id="rId4"/>
    <externalReference r:id="rId5"/>
  </externalReferences>
  <definedNames>
    <definedName name="a">[1]Položky!#REF!</definedName>
    <definedName name="cisloobjektu" localSheetId="0">'Krycí list'!$A$4</definedName>
    <definedName name="cisloobjektu">'[1]Krycí list'!$A$5</definedName>
    <definedName name="cislostavby" localSheetId="0">'Krycí list'!$A$6</definedName>
    <definedName name="cislostavby">'[1]Krycí list'!$A$7</definedName>
    <definedName name="Datum">'Krycí list'!$B$26</definedName>
    <definedName name="Dil" localSheetId="0">[2]Rekapitulace!#REF!</definedName>
    <definedName name="Dil">#REF!</definedName>
    <definedName name="Dodavka" localSheetId="0">[2]Rekapitulace!$G$17</definedName>
    <definedName name="Dodavka">[1]Rekapitulace!$G$8</definedName>
    <definedName name="Dodavka0" localSheetId="0">#REF!</definedName>
    <definedName name="Dodavka0" localSheetId="1">[1]Položky!#REF!</definedName>
    <definedName name="Dodavka0" localSheetId="2">[1]Položky!#REF!</definedName>
    <definedName name="Dodavka0">[1]Položky!#REF!</definedName>
    <definedName name="h">#REF!</definedName>
    <definedName name="HSV" localSheetId="0">[2]Rekapitulace!$E$17</definedName>
    <definedName name="HSV">[1]Rekapitulace!$E$8</definedName>
    <definedName name="HSV0" localSheetId="0">#REF!</definedName>
    <definedName name="HSV0" localSheetId="1">[1]Položky!#REF!</definedName>
    <definedName name="HSV0" localSheetId="2">[1]Položky!#REF!</definedName>
    <definedName name="HSV0">[1]Položky!#REF!</definedName>
    <definedName name="HZS" localSheetId="0">[2]Rekapitulace!$I$17</definedName>
    <definedName name="HZS">[1]Rekapitulace!$I$8</definedName>
    <definedName name="HZS0" localSheetId="0">#REF!</definedName>
    <definedName name="HZS0" localSheetId="1">[1]Položky!#REF!</definedName>
    <definedName name="HZS0" localSheetId="2">[1]Položky!#REF!</definedName>
    <definedName name="HZS0">[1]Položky!#REF!</definedName>
    <definedName name="JKSO">'Krycí list'!$F$4</definedName>
    <definedName name="m">#REF!</definedName>
    <definedName name="MJ">'Krycí list'!$G$4</definedName>
    <definedName name="Mont" localSheetId="0">[2]Rekapitulace!$H$17</definedName>
    <definedName name="Mont">[1]Rekapitulace!$H$8</definedName>
    <definedName name="Montaz0" localSheetId="0">#REF!</definedName>
    <definedName name="Montaz0" localSheetId="1">[1]Položky!#REF!</definedName>
    <definedName name="Montaz0" localSheetId="2">[1]Položky!#REF!</definedName>
    <definedName name="Montaz0">[1]Položky!#REF!</definedName>
    <definedName name="NazevDilu">#REF!</definedName>
    <definedName name="nazevobjektu" localSheetId="0">'Krycí list'!$C$4</definedName>
    <definedName name="nazevobjektu">'[1]Krycí list'!$C$5</definedName>
    <definedName name="nazevstavby" localSheetId="0">'Krycí list'!$C$6</definedName>
    <definedName name="nazevstavby">'[1]Krycí list'!$C$7</definedName>
    <definedName name="Objednatel">'Krycí list'!$C$8</definedName>
    <definedName name="_xlnm.Print_Area" localSheetId="0">'Krycí list'!$A$1:$G$43</definedName>
    <definedName name="PocetMJ" localSheetId="0">'Krycí list'!$G$7</definedName>
    <definedName name="PocetMJ">'[1]Krycí list'!$G$6</definedName>
    <definedName name="Poznamka">'Krycí list'!$B$37</definedName>
    <definedName name="Projektant" localSheetId="0">'Krycí list'!$C$7</definedName>
    <definedName name="Projektant">'[1]Krycí list'!$C$8</definedName>
    <definedName name="PSV" localSheetId="0">[2]Rekapitulace!$F$17</definedName>
    <definedName name="PSV">[1]Rekapitulace!$F$8</definedName>
    <definedName name="PSV0" localSheetId="0">#REF!</definedName>
    <definedName name="PSV0" localSheetId="1">[1]Položky!#REF!</definedName>
    <definedName name="PSV0" localSheetId="2">[1]Položky!#REF!</definedName>
    <definedName name="PSV0">[1]Položky!#REF!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 localSheetId="0">#REF!</definedName>
    <definedName name="Typ" localSheetId="1">[1]Položky!#REF!</definedName>
    <definedName name="Typ" localSheetId="2">[1]Položky!#REF!</definedName>
    <definedName name="Typ">[1]Položky!#REF!</definedName>
    <definedName name="VRN" localSheetId="0">[2]Rekapitulace!$H$26</definedName>
    <definedName name="VRN">[1]Rekapitulace!$H$14</definedName>
    <definedName name="VRNKc" localSheetId="0">[2]Rekapitulace!#REF!</definedName>
    <definedName name="VRNKc">#REF!</definedName>
    <definedName name="VRNnazev" localSheetId="0">[2]Rekapitulace!#REF!</definedName>
    <definedName name="VRNnazev">#REF!</definedName>
    <definedName name="VRNproc" localSheetId="0">[2]Rekapitulace!#REF!</definedName>
    <definedName name="VRNproc">#REF!</definedName>
    <definedName name="VRNzakl" localSheetId="0">[2]Rekapitulace!#REF!</definedName>
    <definedName name="VRNzakl">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4519"/>
</workbook>
</file>

<file path=xl/calcChain.xml><?xml version="1.0" encoding="utf-8"?>
<calcChain xmlns="http://schemas.openxmlformats.org/spreadsheetml/2006/main">
  <c r="C1" i="4"/>
  <c r="B13"/>
  <c r="A13"/>
  <c r="B12"/>
  <c r="A12"/>
  <c r="B11"/>
  <c r="A11"/>
  <c r="B10"/>
  <c r="A10"/>
  <c r="A9"/>
  <c r="B9"/>
  <c r="B8"/>
  <c r="A8"/>
  <c r="A7"/>
  <c r="B7"/>
  <c r="I56" i="5"/>
  <c r="G56"/>
  <c r="I55"/>
  <c r="G55"/>
  <c r="I54"/>
  <c r="G54"/>
  <c r="I53"/>
  <c r="G53"/>
  <c r="G52" s="1"/>
  <c r="E13" i="4" s="1"/>
  <c r="I50" i="5"/>
  <c r="G50"/>
  <c r="I49"/>
  <c r="G49"/>
  <c r="I48"/>
  <c r="G48"/>
  <c r="I47"/>
  <c r="G47"/>
  <c r="I46"/>
  <c r="G46"/>
  <c r="I45"/>
  <c r="G45"/>
  <c r="I44"/>
  <c r="G44"/>
  <c r="G43" s="1"/>
  <c r="E12" i="4" s="1"/>
  <c r="I43" i="5"/>
  <c r="I41"/>
  <c r="G41"/>
  <c r="H40"/>
  <c r="I40" s="1"/>
  <c r="I35" s="1"/>
  <c r="G40"/>
  <c r="I39"/>
  <c r="G39"/>
  <c r="I38"/>
  <c r="H38"/>
  <c r="G38"/>
  <c r="I37"/>
  <c r="G37"/>
  <c r="I36"/>
  <c r="H36"/>
  <c r="G36"/>
  <c r="I33"/>
  <c r="G33"/>
  <c r="I32"/>
  <c r="G32"/>
  <c r="I31"/>
  <c r="G31"/>
  <c r="I30"/>
  <c r="I28"/>
  <c r="G28"/>
  <c r="I27"/>
  <c r="I26" s="1"/>
  <c r="G27"/>
  <c r="G26" s="1"/>
  <c r="E9" i="4" s="1"/>
  <c r="I24" i="5"/>
  <c r="G24"/>
  <c r="I23"/>
  <c r="I22" s="1"/>
  <c r="G23"/>
  <c r="G22" s="1"/>
  <c r="E8" i="4" s="1"/>
  <c r="I20" i="5"/>
  <c r="G20"/>
  <c r="I19"/>
  <c r="G19"/>
  <c r="I18"/>
  <c r="G18"/>
  <c r="I17"/>
  <c r="G17"/>
  <c r="I16"/>
  <c r="G16"/>
  <c r="I15"/>
  <c r="G15"/>
  <c r="I14"/>
  <c r="G14"/>
  <c r="I13"/>
  <c r="G13"/>
  <c r="I12"/>
  <c r="G12"/>
  <c r="I11"/>
  <c r="G11"/>
  <c r="I10"/>
  <c r="G10"/>
  <c r="G9" s="1"/>
  <c r="D17" i="3"/>
  <c r="D16"/>
  <c r="D15"/>
  <c r="D14"/>
  <c r="G35" i="5" l="1"/>
  <c r="F11" i="4" s="1"/>
  <c r="F17" s="1"/>
  <c r="C17" i="3" s="1"/>
  <c r="G30" i="5"/>
  <c r="E10" i="4" s="1"/>
  <c r="E17" s="1"/>
  <c r="E7"/>
  <c r="C4" i="3"/>
  <c r="I17" i="4"/>
  <c r="H17"/>
  <c r="G17"/>
  <c r="F31" i="3"/>
  <c r="G22" i="4" l="1"/>
  <c r="G23" s="1"/>
  <c r="I23" s="1"/>
  <c r="G15" i="3" s="1"/>
  <c r="C16"/>
  <c r="C18" s="1"/>
  <c r="C21" s="1"/>
  <c r="I22" i="4" l="1"/>
  <c r="G14" i="3" s="1"/>
  <c r="G24" i="4"/>
  <c r="I24" s="1"/>
  <c r="G16" i="3" s="1"/>
  <c r="G25" i="4"/>
  <c r="I25" s="1"/>
  <c r="G17" i="3" s="1"/>
  <c r="G22" l="1"/>
  <c r="C22" s="1"/>
  <c r="F32" s="1"/>
  <c r="F33" s="1"/>
  <c r="F34" s="1"/>
  <c r="H26" i="4"/>
</calcChain>
</file>

<file path=xl/sharedStrings.xml><?xml version="1.0" encoding="utf-8"?>
<sst xmlns="http://schemas.openxmlformats.org/spreadsheetml/2006/main" count="218" uniqueCount="164">
  <si>
    <t xml:space="preserve">Položkový rozpočet </t>
  </si>
  <si>
    <t>Stavba :</t>
  </si>
  <si>
    <t xml:space="preserve">Kolín, parkoviště v ulici Za Baštou </t>
  </si>
  <si>
    <t>Rozpočet: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</si>
  <si>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</si>
  <si>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</si>
  <si>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</si>
  <si>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</si>
  <si>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</si>
  <si>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</si>
  <si>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</si>
  <si>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</si>
  <si>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jedn. hmotnost</t>
  </si>
  <si>
    <t>celkem hmotnost</t>
  </si>
  <si>
    <t>1</t>
  </si>
  <si>
    <t xml:space="preserve">Zemní práce </t>
  </si>
  <si>
    <t>12220-1102</t>
  </si>
  <si>
    <t xml:space="preserve">Odkopávky a prokopávky nezapažené v horninách tř.3 přes 100 do 1000m3 s naložením </t>
  </si>
  <si>
    <t>m3</t>
  </si>
  <si>
    <t>12220-1109</t>
  </si>
  <si>
    <t xml:space="preserve">příplatek za lepivost </t>
  </si>
  <si>
    <t>13120-1101</t>
  </si>
  <si>
    <t xml:space="preserve">Hloubení zapažených i nezapažených rýh šířky do 600mm s urovnáním dna v hor tř.3 do 100m3 </t>
  </si>
  <si>
    <t>13120-1109</t>
  </si>
  <si>
    <t xml:space="preserve">Příplatek za lepivost </t>
  </si>
  <si>
    <t>16240-1102</t>
  </si>
  <si>
    <t xml:space="preserve">Vodorovné přemístění výkopku z horniny tř. 1 až 4 bez naložení přes 1500 do 2000m </t>
  </si>
  <si>
    <t>16270-1109</t>
  </si>
  <si>
    <t>Příplatek k vodorovnému přemístění výkopku z horniny tř. 1 až 4 ZKD 1000 m</t>
  </si>
  <si>
    <t>17510-1201</t>
  </si>
  <si>
    <t xml:space="preserve">Obsypání potrubí sypaninou z hornin 1-4 bez prohození sypaniny </t>
  </si>
  <si>
    <t>17120-1201</t>
  </si>
  <si>
    <t xml:space="preserve">Uložení sypaniny na skládky </t>
  </si>
  <si>
    <t>17120-1211</t>
  </si>
  <si>
    <t>Poplatek za uložení odpadu ze sypaniny na skládce (skládkovné)</t>
  </si>
  <si>
    <t>t</t>
  </si>
  <si>
    <t>18195-1102</t>
  </si>
  <si>
    <t xml:space="preserve">Úprava pláně vyrovnáním v hor 1 až 4 se zhutněním </t>
  </si>
  <si>
    <t>m2</t>
  </si>
  <si>
    <t>12000-1101</t>
  </si>
  <si>
    <t>Příplatek za ztížení vykopávky v blízkosti podzemního vedení</t>
  </si>
  <si>
    <t>11</t>
  </si>
  <si>
    <t xml:space="preserve">Přípravné a přidružené práce </t>
  </si>
  <si>
    <t>11320-1112</t>
  </si>
  <si>
    <t xml:space="preserve">Vytrhání obrub silničních ležatých s naložením </t>
  </si>
  <si>
    <t>m</t>
  </si>
  <si>
    <t>91973-5112</t>
  </si>
  <si>
    <t>Řezání stávajícího živičného krytu hloubky přes 50 do 100mm</t>
  </si>
  <si>
    <t>56</t>
  </si>
  <si>
    <t xml:space="preserve">Podkladní vrstvy komunikací </t>
  </si>
  <si>
    <t>56485-1111</t>
  </si>
  <si>
    <t xml:space="preserve">Podklad ze štěrkodrti s rozprostřením a zhutněním tl. 150mm </t>
  </si>
  <si>
    <t>56711-4153</t>
  </si>
  <si>
    <t xml:space="preserve">Podklad z podkladového betonu tř. C12/15 tl. 140 mm </t>
  </si>
  <si>
    <t>59</t>
  </si>
  <si>
    <t xml:space="preserve">Kryty pozemních komunikací </t>
  </si>
  <si>
    <t>57234-0111</t>
  </si>
  <si>
    <t>Vyspravení krytu kom po překopech inž sítí do 15,0 m2 asfalt betonem (ACO) tl. přes 20 do 50 mm</t>
  </si>
  <si>
    <t>59621-1211</t>
  </si>
  <si>
    <t>Kladení dlažby z betonové zámkové tl 80mm chodníků s ložem z kameniva tl 40mm, skupiny A, přes 50 do 100m2</t>
  </si>
  <si>
    <t>592 45028</t>
  </si>
  <si>
    <t>Dlažba zámková betonová tl 80mm písková</t>
  </si>
  <si>
    <t>8</t>
  </si>
  <si>
    <t>Trubní vedení</t>
  </si>
  <si>
    <t>ks</t>
  </si>
  <si>
    <t>87735-3121</t>
  </si>
  <si>
    <t xml:space="preserve">Montáž potrubí z kanal trub PVC otevřený výkop sklon do 20% DN 200 </t>
  </si>
  <si>
    <t>28615206</t>
  </si>
  <si>
    <t>Korugované trubky wavin, SN 10, UR2 200 - 2 m</t>
  </si>
  <si>
    <t>87735-3121.1</t>
  </si>
  <si>
    <t xml:space="preserve">Montáž tvarovek odbočných na potrubí PVC DN 200 </t>
  </si>
  <si>
    <t>89594-1111</t>
  </si>
  <si>
    <t>Zřízení vpusti kanalizační uliční z bet dílců typ UV-50 normální</t>
  </si>
  <si>
    <t>89910-2111</t>
  </si>
  <si>
    <t>Osazení poklopů litinových vč. rámů hm nad 50 do 100 kg</t>
  </si>
  <si>
    <t>72129-0113</t>
  </si>
  <si>
    <t>Zkouška těsnosti potrubí kanalizace do DN 250 vzduchem</t>
  </si>
  <si>
    <t>91</t>
  </si>
  <si>
    <t>Doplňující konstrukce a práce</t>
  </si>
  <si>
    <t>91623-1113</t>
  </si>
  <si>
    <t>Osazení chodníkového obrubníku betonového stojatého s boční opěrou z betonu do lože z betonu</t>
  </si>
  <si>
    <t>592 17410</t>
  </si>
  <si>
    <t>Betonový obrubník chodníkový ABO 15-10 100x8x20</t>
  </si>
  <si>
    <t>91613-1213</t>
  </si>
  <si>
    <t>Osazení silničního obrubníku betonového stojatého s boční opěrou z betonu do lože z betonu</t>
  </si>
  <si>
    <t>592 17465</t>
  </si>
  <si>
    <t>Betonový obrubník silniční 100x15x25</t>
  </si>
  <si>
    <t>91411-1111</t>
  </si>
  <si>
    <t xml:space="preserve">Montáž svislé dopravní značky základní, velikosti do 1m2, objímkami na sloupky </t>
  </si>
  <si>
    <t>91451-1111</t>
  </si>
  <si>
    <t xml:space="preserve">Montáž sloupku dopravních značek délky do 3,5m do bet základu </t>
  </si>
  <si>
    <t>91912-2112</t>
  </si>
  <si>
    <t xml:space="preserve">Utěsnění dilatační spáry za tepla s těsnícím profilem tl. 10 mm hl. 25 mm </t>
  </si>
  <si>
    <t>99</t>
  </si>
  <si>
    <t>99722-1551</t>
  </si>
  <si>
    <t xml:space="preserve">Vodorovná doprava vybouraných hmot se složením do 1km </t>
  </si>
  <si>
    <t>99722-1559</t>
  </si>
  <si>
    <t>Příplatek k ceně za každý další i započatý 1km přes 1km</t>
  </si>
  <si>
    <t>99822-3011</t>
  </si>
  <si>
    <t xml:space="preserve">Přesun hmot pro komunikace dlážděné do 200m </t>
  </si>
  <si>
    <t>99827-6101</t>
  </si>
  <si>
    <t xml:space="preserve">Přesun hmot pro trubní vedení z trub plastických otevřený výkop </t>
  </si>
  <si>
    <t>KRYCÍ LIST ROZPOČTU</t>
  </si>
  <si>
    <t>Název stavby :</t>
  </si>
  <si>
    <t>JKSO :</t>
  </si>
  <si>
    <t>Název objektu :</t>
  </si>
  <si>
    <t>SKP :</t>
  </si>
  <si>
    <t>Projektant :</t>
  </si>
  <si>
    <t>Ing. Bárta Miloslav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</si>
  <si>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</si>
  <si>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</si>
  <si>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</si>
  <si>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</si>
  <si>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</si>
  <si>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</si>
  <si>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</si>
  <si>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</si>
  <si>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</si>
  <si>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</si>
  <si>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</si>
  <si>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</si>
  <si>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</si>
  <si>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</si>
  <si>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</si>
  <si>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</si>
  <si>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</si>
  <si>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</si>
  <si>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</si>
  <si>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</si>
  <si>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</si>
  <si>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</si>
  <si>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</si>
  <si>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</si>
  <si>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</si>
  <si>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</si>
  <si>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</si>
  <si>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</si>
  <si>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</si>
  <si>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</si>
  <si>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</si>
  <si>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</si>
  <si>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</si>
  <si>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STAVBU CELKEM</t>
  </si>
  <si>
    <t>Poznámka :</t>
  </si>
  <si>
    <t xml:space="preserve"> </t>
  </si>
  <si>
    <t>REKAPITULACE  STAVEBNÍCH  OBJEKTŮ</t>
  </si>
  <si>
    <t>Stavební objekt</t>
  </si>
  <si>
    <t>HSV</t>
  </si>
  <si>
    <t>PSV</t>
  </si>
  <si>
    <t>Dodávka</t>
  </si>
  <si>
    <t>Montáž</t>
  </si>
  <si>
    <t>CELKEM  STAVBA</t>
  </si>
  <si>
    <t>VEDLEJŠÍ ROZPOČTOVÉ  NÁKLADY</t>
  </si>
  <si>
    <t>Název VRN</t>
  </si>
  <si>
    <t>Kč</t>
  </si>
  <si>
    <t>%</t>
  </si>
  <si>
    <t>Základna</t>
  </si>
  <si>
    <t>Dopravní opatření</t>
  </si>
  <si>
    <t>Vytýčení sítí</t>
  </si>
  <si>
    <t xml:space="preserve">Zaměření skutečného stavu </t>
  </si>
  <si>
    <t>Zařízení staveniště</t>
  </si>
  <si>
    <t>CELKEM VRN</t>
  </si>
  <si>
    <t>Město Kolín</t>
  </si>
  <si>
    <t xml:space="preserve">Přesu hmot </t>
  </si>
</sst>
</file>

<file path=xl/styles.xml><?xml version="1.0" encoding="utf-8"?>
<styleSheet xmlns="http://schemas.openxmlformats.org/spreadsheetml/2006/main">
  <numFmts count="7">
    <numFmt numFmtId="164" formatCode="[$-405]mmmm\ yy;@"/>
    <numFmt numFmtId="165" formatCode="#,##0.000"/>
    <numFmt numFmtId="166" formatCode="#,##0.00000"/>
    <numFmt numFmtId="167" formatCode="#,##0.0"/>
    <numFmt numFmtId="168" formatCode="dd/mm/yy"/>
    <numFmt numFmtId="169" formatCode="#,##0\ &quot;Kč&quot;"/>
    <numFmt numFmtId="170" formatCode="0.0"/>
  </numFmts>
  <fonts count="28">
    <font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i/>
      <sz val="10"/>
      <color rgb="FF0070C0"/>
      <name val="Arial Narrow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MS Sans Serif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6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2" fillId="0" borderId="0"/>
    <xf numFmtId="0" fontId="17" fillId="0" borderId="0" applyAlignment="0">
      <alignment vertical="top" wrapText="1"/>
      <protection locked="0"/>
    </xf>
  </cellStyleXfs>
  <cellXfs count="321">
    <xf numFmtId="0" fontId="0" fillId="0" borderId="0" xfId="0"/>
    <xf numFmtId="0" fontId="2" fillId="0" borderId="0" xfId="1"/>
    <xf numFmtId="0" fontId="4" fillId="0" borderId="0" xfId="1" applyFont="1"/>
    <xf numFmtId="0" fontId="5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6" fillId="0" borderId="0" xfId="1" applyFont="1" applyAlignment="1">
      <alignment horizontal="right"/>
    </xf>
    <xf numFmtId="0" fontId="7" fillId="0" borderId="3" xfId="1" applyFont="1" applyBorder="1"/>
    <xf numFmtId="0" fontId="4" fillId="0" borderId="3" xfId="1" applyFont="1" applyBorder="1"/>
    <xf numFmtId="0" fontId="8" fillId="0" borderId="4" xfId="1" applyFont="1" applyBorder="1" applyAlignment="1">
      <alignment horizontal="right"/>
    </xf>
    <xf numFmtId="164" fontId="4" fillId="0" borderId="3" xfId="1" applyNumberFormat="1" applyFont="1" applyBorder="1" applyAlignment="1">
      <alignment horizontal="left"/>
    </xf>
    <xf numFmtId="0" fontId="4" fillId="0" borderId="5" xfId="1" applyFont="1" applyBorder="1"/>
    <xf numFmtId="0" fontId="7" fillId="0" borderId="8" xfId="1" applyFont="1" applyBorder="1"/>
    <xf numFmtId="0" fontId="4" fillId="0" borderId="8" xfId="1" applyFont="1" applyBorder="1"/>
    <xf numFmtId="49" fontId="4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7" fillId="0" borderId="0" xfId="1" applyFont="1" applyBorder="1"/>
    <xf numFmtId="0" fontId="4" fillId="0" borderId="0" xfId="1" applyFont="1" applyBorder="1" applyAlignment="1"/>
    <xf numFmtId="4" fontId="9" fillId="0" borderId="0" xfId="1" applyNumberFormat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2" fillId="0" borderId="0" xfId="1" applyAlignment="1"/>
    <xf numFmtId="0" fontId="8" fillId="0" borderId="0" xfId="1" applyFont="1"/>
    <xf numFmtId="0" fontId="4" fillId="0" borderId="0" xfId="1" applyFont="1" applyAlignment="1"/>
    <xf numFmtId="0" fontId="4" fillId="0" borderId="0" xfId="1" applyFont="1" applyAlignment="1">
      <alignment horizontal="right"/>
    </xf>
    <xf numFmtId="49" fontId="8" fillId="2" borderId="11" xfId="1" applyNumberFormat="1" applyFont="1" applyFill="1" applyBorder="1"/>
    <xf numFmtId="0" fontId="8" fillId="2" borderId="12" xfId="1" applyFont="1" applyFill="1" applyBorder="1" applyAlignment="1">
      <alignment horizontal="center"/>
    </xf>
    <xf numFmtId="0" fontId="8" fillId="2" borderId="12" xfId="1" applyNumberFormat="1" applyFont="1" applyFill="1" applyBorder="1" applyAlignment="1">
      <alignment horizontal="center"/>
    </xf>
    <xf numFmtId="0" fontId="8" fillId="2" borderId="11" xfId="1" applyFont="1" applyFill="1" applyBorder="1" applyAlignment="1">
      <alignment horizontal="center"/>
    </xf>
    <xf numFmtId="0" fontId="1" fillId="3" borderId="11" xfId="2" applyFont="1" applyFill="1" applyBorder="1" applyAlignment="1">
      <alignment horizontal="center" wrapText="1"/>
    </xf>
    <xf numFmtId="49" fontId="8" fillId="0" borderId="13" xfId="1" applyNumberFormat="1" applyFont="1" applyFill="1" applyBorder="1"/>
    <xf numFmtId="0" fontId="8" fillId="0" borderId="14" xfId="1" applyFont="1" applyFill="1" applyBorder="1" applyAlignment="1">
      <alignment horizontal="center"/>
    </xf>
    <xf numFmtId="0" fontId="8" fillId="0" borderId="14" xfId="1" applyNumberFormat="1" applyFont="1" applyFill="1" applyBorder="1" applyAlignment="1">
      <alignment horizontal="center"/>
    </xf>
    <xf numFmtId="0" fontId="1" fillId="0" borderId="14" xfId="2" applyFont="1" applyFill="1" applyBorder="1" applyAlignment="1">
      <alignment horizontal="center" wrapText="1"/>
    </xf>
    <xf numFmtId="0" fontId="1" fillId="0" borderId="15" xfId="2" applyFont="1" applyFill="1" applyBorder="1" applyAlignment="1">
      <alignment horizontal="center" wrapText="1"/>
    </xf>
    <xf numFmtId="0" fontId="11" fillId="0" borderId="16" xfId="1" applyFont="1" applyBorder="1" applyAlignment="1">
      <alignment horizontal="center"/>
    </xf>
    <xf numFmtId="49" fontId="9" fillId="0" borderId="17" xfId="1" applyNumberFormat="1" applyFont="1" applyBorder="1" applyAlignment="1">
      <alignment horizontal="left"/>
    </xf>
    <xf numFmtId="0" fontId="9" fillId="0" borderId="17" xfId="1" applyFont="1" applyBorder="1" applyAlignment="1">
      <alignment wrapText="1"/>
    </xf>
    <xf numFmtId="0" fontId="11" fillId="0" borderId="17" xfId="1" applyFont="1" applyBorder="1" applyAlignment="1">
      <alignment horizontal="center"/>
    </xf>
    <xf numFmtId="165" fontId="11" fillId="0" borderId="17" xfId="1" applyNumberFormat="1" applyFont="1" applyBorder="1"/>
    <xf numFmtId="4" fontId="11" fillId="0" borderId="17" xfId="1" applyNumberFormat="1" applyFont="1" applyBorder="1"/>
    <xf numFmtId="4" fontId="9" fillId="0" borderId="17" xfId="3" applyNumberFormat="1" applyFont="1" applyBorder="1" applyAlignment="1" applyProtection="1">
      <alignment horizontal="right" vertical="center" wrapText="1"/>
    </xf>
    <xf numFmtId="166" fontId="11" fillId="0" borderId="17" xfId="1" applyNumberFormat="1" applyFont="1" applyBorder="1"/>
    <xf numFmtId="166" fontId="11" fillId="0" borderId="18" xfId="1" applyNumberFormat="1" applyFont="1" applyBorder="1"/>
    <xf numFmtId="0" fontId="13" fillId="0" borderId="0" xfId="1" applyFont="1" applyAlignment="1"/>
    <xf numFmtId="0" fontId="11" fillId="0" borderId="11" xfId="1" applyFont="1" applyBorder="1" applyAlignment="1">
      <alignment horizontal="center"/>
    </xf>
    <xf numFmtId="49" fontId="11" fillId="0" borderId="15" xfId="1" applyNumberFormat="1" applyFont="1" applyFill="1" applyBorder="1" applyAlignment="1">
      <alignment horizontal="left"/>
    </xf>
    <xf numFmtId="0" fontId="11" fillId="0" borderId="19" xfId="3" applyFont="1" applyFill="1" applyBorder="1" applyAlignment="1" applyProtection="1">
      <alignment vertical="center" wrapText="1"/>
    </xf>
    <xf numFmtId="0" fontId="11" fillId="0" borderId="19" xfId="1" applyFont="1" applyFill="1" applyBorder="1" applyAlignment="1">
      <alignment horizontal="center"/>
    </xf>
    <xf numFmtId="165" fontId="11" fillId="0" borderId="19" xfId="1" applyNumberFormat="1" applyFont="1" applyFill="1" applyBorder="1"/>
    <xf numFmtId="4" fontId="11" fillId="0" borderId="13" xfId="1" applyNumberFormat="1" applyFont="1" applyBorder="1"/>
    <xf numFmtId="4" fontId="11" fillId="0" borderId="11" xfId="1" applyNumberFormat="1" applyFont="1" applyBorder="1"/>
    <xf numFmtId="166" fontId="11" fillId="0" borderId="11" xfId="1" applyNumberFormat="1" applyFont="1" applyBorder="1"/>
    <xf numFmtId="166" fontId="11" fillId="0" borderId="11" xfId="1" applyNumberFormat="1" applyFont="1" applyBorder="1" applyAlignment="1"/>
    <xf numFmtId="49" fontId="11" fillId="0" borderId="15" xfId="1" applyNumberFormat="1" applyFont="1" applyFill="1" applyBorder="1" applyAlignment="1">
      <alignment horizontal="left" vertical="top"/>
    </xf>
    <xf numFmtId="0" fontId="11" fillId="0" borderId="19" xfId="1" applyFont="1" applyFill="1" applyBorder="1" applyAlignment="1">
      <alignment vertical="top" wrapText="1"/>
    </xf>
    <xf numFmtId="49" fontId="11" fillId="0" borderId="19" xfId="1" applyNumberFormat="1" applyFont="1" applyFill="1" applyBorder="1" applyAlignment="1">
      <alignment horizontal="center" shrinkToFit="1"/>
    </xf>
    <xf numFmtId="165" fontId="11" fillId="0" borderId="19" xfId="1" applyNumberFormat="1" applyFont="1" applyFill="1" applyBorder="1" applyAlignment="1">
      <alignment horizontal="right"/>
    </xf>
    <xf numFmtId="4" fontId="11" fillId="0" borderId="13" xfId="1" applyNumberFormat="1" applyFont="1" applyBorder="1" applyAlignment="1">
      <alignment horizontal="right"/>
    </xf>
    <xf numFmtId="0" fontId="11" fillId="0" borderId="11" xfId="1" applyFont="1" applyFill="1" applyBorder="1" applyAlignment="1">
      <alignment vertical="top" wrapText="1"/>
    </xf>
    <xf numFmtId="49" fontId="11" fillId="0" borderId="11" xfId="1" applyNumberFormat="1" applyFont="1" applyFill="1" applyBorder="1" applyAlignment="1">
      <alignment horizontal="center" shrinkToFit="1"/>
    </xf>
    <xf numFmtId="165" fontId="11" fillId="0" borderId="11" xfId="1" applyNumberFormat="1" applyFont="1" applyFill="1" applyBorder="1" applyAlignment="1">
      <alignment horizontal="right"/>
    </xf>
    <xf numFmtId="4" fontId="11" fillId="0" borderId="11" xfId="1" applyNumberFormat="1" applyFont="1" applyBorder="1" applyAlignment="1">
      <alignment horizontal="right"/>
    </xf>
    <xf numFmtId="0" fontId="11" fillId="0" borderId="20" xfId="3" applyFont="1" applyFill="1" applyBorder="1" applyAlignment="1" applyProtection="1">
      <alignment horizontal="left" wrapText="1"/>
      <protection locked="0"/>
    </xf>
    <xf numFmtId="0" fontId="11" fillId="0" borderId="21" xfId="3" applyFont="1" applyFill="1" applyBorder="1" applyAlignment="1" applyProtection="1">
      <alignment horizontal="left" wrapText="1"/>
      <protection locked="0"/>
    </xf>
    <xf numFmtId="0" fontId="11" fillId="0" borderId="21" xfId="3" applyFont="1" applyFill="1" applyBorder="1" applyAlignment="1" applyProtection="1">
      <alignment horizontal="center" wrapText="1"/>
      <protection locked="0"/>
    </xf>
    <xf numFmtId="165" fontId="11" fillId="0" borderId="21" xfId="3" applyNumberFormat="1" applyFont="1" applyFill="1" applyBorder="1" applyAlignment="1" applyProtection="1">
      <alignment horizontal="right"/>
      <protection locked="0"/>
    </xf>
    <xf numFmtId="4" fontId="11" fillId="0" borderId="22" xfId="3" applyNumberFormat="1" applyFont="1" applyBorder="1" applyAlignment="1" applyProtection="1">
      <alignment horizontal="right"/>
      <protection locked="0"/>
    </xf>
    <xf numFmtId="0" fontId="11" fillId="0" borderId="13" xfId="1" applyFont="1" applyBorder="1" applyAlignment="1">
      <alignment horizontal="center"/>
    </xf>
    <xf numFmtId="49" fontId="11" fillId="0" borderId="14" xfId="1" applyNumberFormat="1" applyFont="1" applyFill="1" applyBorder="1" applyAlignment="1">
      <alignment horizontal="left"/>
    </xf>
    <xf numFmtId="0" fontId="11" fillId="0" borderId="14" xfId="3" applyFont="1" applyFill="1" applyBorder="1" applyAlignment="1" applyProtection="1">
      <alignment horizontal="left" wrapText="1"/>
      <protection locked="0"/>
    </xf>
    <xf numFmtId="0" fontId="11" fillId="0" borderId="14" xfId="3" applyFont="1" applyBorder="1" applyAlignment="1" applyProtection="1">
      <alignment horizontal="center" wrapText="1"/>
      <protection locked="0"/>
    </xf>
    <xf numFmtId="4" fontId="11" fillId="0" borderId="14" xfId="3" applyNumberFormat="1" applyFont="1" applyBorder="1" applyAlignment="1" applyProtection="1">
      <alignment horizontal="right"/>
      <protection locked="0"/>
    </xf>
    <xf numFmtId="4" fontId="11" fillId="0" borderId="14" xfId="1" applyNumberFormat="1" applyFont="1" applyBorder="1" applyAlignment="1"/>
    <xf numFmtId="0" fontId="11" fillId="0" borderId="14" xfId="1" applyFont="1" applyBorder="1" applyAlignment="1"/>
    <xf numFmtId="0" fontId="11" fillId="0" borderId="15" xfId="1" applyFont="1" applyBorder="1" applyAlignment="1"/>
    <xf numFmtId="49" fontId="9" fillId="0" borderId="17" xfId="1" applyNumberFormat="1" applyFont="1" applyFill="1" applyBorder="1" applyAlignment="1">
      <alignment horizontal="left"/>
    </xf>
    <xf numFmtId="0" fontId="9" fillId="0" borderId="17" xfId="1" applyFont="1" applyFill="1" applyBorder="1"/>
    <xf numFmtId="0" fontId="11" fillId="0" borderId="17" xfId="3" applyFont="1" applyBorder="1" applyAlignment="1" applyProtection="1">
      <alignment horizontal="center" wrapText="1"/>
      <protection locked="0"/>
    </xf>
    <xf numFmtId="4" fontId="11" fillId="0" borderId="17" xfId="3" applyNumberFormat="1" applyFont="1" applyBorder="1" applyAlignment="1" applyProtection="1">
      <alignment horizontal="right"/>
      <protection locked="0"/>
    </xf>
    <xf numFmtId="4" fontId="9" fillId="0" borderId="17" xfId="1" applyNumberFormat="1" applyFont="1" applyBorder="1" applyAlignment="1"/>
    <xf numFmtId="0" fontId="11" fillId="0" borderId="17" xfId="1" applyFont="1" applyBorder="1" applyAlignment="1"/>
    <xf numFmtId="166" fontId="11" fillId="0" borderId="18" xfId="1" applyNumberFormat="1" applyFont="1" applyBorder="1" applyAlignment="1"/>
    <xf numFmtId="0" fontId="11" fillId="0" borderId="0" xfId="1" applyFont="1" applyAlignment="1"/>
    <xf numFmtId="49" fontId="11" fillId="0" borderId="12" xfId="1" applyNumberFormat="1" applyFont="1" applyFill="1" applyBorder="1" applyAlignment="1">
      <alignment horizontal="left"/>
    </xf>
    <xf numFmtId="0" fontId="11" fillId="0" borderId="17" xfId="3" applyFont="1" applyFill="1" applyBorder="1" applyAlignment="1" applyProtection="1">
      <alignment horizontal="left" wrapText="1"/>
      <protection locked="0"/>
    </xf>
    <xf numFmtId="0" fontId="11" fillId="0" borderId="11" xfId="3" applyFont="1" applyFill="1" applyBorder="1" applyAlignment="1" applyProtection="1">
      <alignment horizontal="center" wrapText="1"/>
      <protection locked="0"/>
    </xf>
    <xf numFmtId="165" fontId="11" fillId="0" borderId="11" xfId="3" applyNumberFormat="1" applyFont="1" applyFill="1" applyBorder="1" applyAlignment="1" applyProtection="1">
      <alignment horizontal="right"/>
      <protection locked="0"/>
    </xf>
    <xf numFmtId="4" fontId="11" fillId="0" borderId="11" xfId="3" applyNumberFormat="1" applyFont="1" applyBorder="1" applyAlignment="1" applyProtection="1">
      <alignment horizontal="right"/>
      <protection locked="0"/>
    </xf>
    <xf numFmtId="4" fontId="11" fillId="0" borderId="11" xfId="1" applyNumberFormat="1" applyFont="1" applyBorder="1" applyAlignment="1"/>
    <xf numFmtId="0" fontId="11" fillId="0" borderId="14" xfId="3" applyFont="1" applyFill="1" applyBorder="1" applyAlignment="1" applyProtection="1">
      <alignment horizontal="center" wrapText="1"/>
      <protection locked="0"/>
    </xf>
    <xf numFmtId="165" fontId="11" fillId="0" borderId="14" xfId="3" applyNumberFormat="1" applyFont="1" applyFill="1" applyBorder="1" applyAlignment="1" applyProtection="1">
      <alignment horizontal="right"/>
      <protection locked="0"/>
    </xf>
    <xf numFmtId="166" fontId="11" fillId="0" borderId="14" xfId="1" applyNumberFormat="1" applyFont="1" applyBorder="1" applyAlignment="1"/>
    <xf numFmtId="0" fontId="2" fillId="0" borderId="23" xfId="1" applyBorder="1" applyAlignment="1"/>
    <xf numFmtId="0" fontId="11" fillId="0" borderId="17" xfId="1" applyFont="1" applyFill="1" applyBorder="1"/>
    <xf numFmtId="165" fontId="11" fillId="0" borderId="17" xfId="1" applyNumberFormat="1" applyFont="1" applyFill="1" applyBorder="1"/>
    <xf numFmtId="166" fontId="11" fillId="0" borderId="18" xfId="1" applyNumberFormat="1" applyFont="1" applyFill="1" applyBorder="1" applyAlignment="1"/>
    <xf numFmtId="0" fontId="11" fillId="0" borderId="24" xfId="1" applyFont="1" applyBorder="1" applyAlignment="1">
      <alignment horizontal="center"/>
    </xf>
    <xf numFmtId="49" fontId="11" fillId="0" borderId="18" xfId="1" applyNumberFormat="1" applyFont="1" applyFill="1" applyBorder="1" applyAlignment="1">
      <alignment horizontal="left"/>
    </xf>
    <xf numFmtId="0" fontId="11" fillId="0" borderId="25" xfId="1" applyFont="1" applyFill="1" applyBorder="1"/>
    <xf numFmtId="0" fontId="11" fillId="0" borderId="11" xfId="1" applyFont="1" applyFill="1" applyBorder="1" applyAlignment="1">
      <alignment horizontal="center"/>
    </xf>
    <xf numFmtId="165" fontId="11" fillId="0" borderId="11" xfId="1" applyNumberFormat="1" applyFont="1" applyFill="1" applyBorder="1"/>
    <xf numFmtId="0" fontId="11" fillId="0" borderId="26" xfId="1" applyFont="1" applyFill="1" applyBorder="1" applyAlignment="1">
      <alignment horizontal="center"/>
    </xf>
    <xf numFmtId="0" fontId="11" fillId="0" borderId="0" xfId="1" applyFont="1" applyFill="1" applyBorder="1"/>
    <xf numFmtId="0" fontId="11" fillId="0" borderId="0" xfId="1" applyFont="1" applyFill="1" applyBorder="1" applyAlignment="1">
      <alignment horizontal="center"/>
    </xf>
    <xf numFmtId="165" fontId="11" fillId="0" borderId="0" xfId="1" applyNumberFormat="1" applyFont="1" applyFill="1" applyBorder="1"/>
    <xf numFmtId="4" fontId="11" fillId="0" borderId="0" xfId="1" applyNumberFormat="1" applyFont="1" applyFill="1" applyBorder="1"/>
    <xf numFmtId="4" fontId="11" fillId="0" borderId="0" xfId="1" applyNumberFormat="1" applyFont="1" applyFill="1" applyBorder="1" applyAlignment="1"/>
    <xf numFmtId="166" fontId="11" fillId="0" borderId="0" xfId="1" applyNumberFormat="1" applyFont="1" applyFill="1" applyBorder="1"/>
    <xf numFmtId="0" fontId="2" fillId="0" borderId="23" xfId="1" applyFill="1" applyBorder="1" applyAlignment="1"/>
    <xf numFmtId="0" fontId="11" fillId="0" borderId="0" xfId="1" applyFont="1" applyFill="1" applyAlignment="1"/>
    <xf numFmtId="0" fontId="2" fillId="0" borderId="0" xfId="1" applyFill="1" applyAlignment="1"/>
    <xf numFmtId="0" fontId="9" fillId="0" borderId="0" xfId="1" applyFont="1" applyFill="1" applyBorder="1"/>
    <xf numFmtId="0" fontId="11" fillId="0" borderId="0" xfId="1" applyFont="1" applyBorder="1" applyAlignment="1">
      <alignment horizontal="center"/>
    </xf>
    <xf numFmtId="165" fontId="11" fillId="0" borderId="0" xfId="1" applyNumberFormat="1" applyFont="1" applyFill="1" applyBorder="1" applyAlignment="1">
      <alignment horizontal="right"/>
    </xf>
    <xf numFmtId="4" fontId="11" fillId="0" borderId="0" xfId="1" applyNumberFormat="1" applyFont="1" applyBorder="1"/>
    <xf numFmtId="4" fontId="9" fillId="0" borderId="0" xfId="1" applyNumberFormat="1" applyFont="1" applyBorder="1"/>
    <xf numFmtId="166" fontId="11" fillId="0" borderId="0" xfId="1" applyNumberFormat="1" applyFont="1" applyBorder="1"/>
    <xf numFmtId="0" fontId="11" fillId="0" borderId="25" xfId="1" applyFont="1" applyFill="1" applyBorder="1" applyAlignment="1">
      <alignment wrapText="1"/>
    </xf>
    <xf numFmtId="0" fontId="14" fillId="0" borderId="25" xfId="1" applyFont="1" applyFill="1" applyBorder="1" applyAlignment="1">
      <alignment wrapText="1"/>
    </xf>
    <xf numFmtId="4" fontId="11" fillId="0" borderId="14" xfId="3" applyNumberFormat="1" applyFont="1" applyFill="1" applyBorder="1" applyAlignment="1" applyProtection="1">
      <alignment horizontal="right"/>
      <protection locked="0"/>
    </xf>
    <xf numFmtId="4" fontId="11" fillId="0" borderId="14" xfId="1" applyNumberFormat="1" applyFont="1" applyBorder="1"/>
    <xf numFmtId="166" fontId="11" fillId="0" borderId="14" xfId="1" applyNumberFormat="1" applyFont="1" applyBorder="1"/>
    <xf numFmtId="0" fontId="9" fillId="0" borderId="17" xfId="3" applyFont="1" applyFill="1" applyBorder="1" applyAlignment="1" applyProtection="1">
      <alignment horizontal="left" wrapText="1"/>
      <protection locked="0"/>
    </xf>
    <xf numFmtId="165" fontId="11" fillId="0" borderId="17" xfId="3" applyNumberFormat="1" applyFont="1" applyFill="1" applyBorder="1" applyAlignment="1" applyProtection="1">
      <alignment horizontal="right"/>
      <protection locked="0"/>
    </xf>
    <xf numFmtId="166" fontId="11" fillId="0" borderId="17" xfId="1" applyNumberFormat="1" applyFont="1" applyBorder="1" applyAlignment="1"/>
    <xf numFmtId="0" fontId="11" fillId="0" borderId="11" xfId="1" applyFont="1" applyFill="1" applyBorder="1" applyAlignment="1">
      <alignment wrapText="1"/>
    </xf>
    <xf numFmtId="4" fontId="11" fillId="0" borderId="11" xfId="3" applyNumberFormat="1" applyFont="1" applyFill="1" applyBorder="1" applyAlignment="1" applyProtection="1">
      <alignment horizontal="right"/>
      <protection locked="0"/>
    </xf>
    <xf numFmtId="0" fontId="11" fillId="0" borderId="11" xfId="3" applyFont="1" applyFill="1" applyBorder="1" applyAlignment="1" applyProtection="1">
      <alignment horizontal="left" wrapText="1"/>
      <protection locked="0"/>
    </xf>
    <xf numFmtId="0" fontId="14" fillId="0" borderId="11" xfId="3" applyFont="1" applyFill="1" applyBorder="1" applyAlignment="1" applyProtection="1">
      <alignment horizontal="left" wrapText="1"/>
      <protection locked="0"/>
    </xf>
    <xf numFmtId="49" fontId="11" fillId="0" borderId="11" xfId="1" applyNumberFormat="1" applyFont="1" applyFill="1" applyBorder="1" applyAlignment="1">
      <alignment horizontal="left"/>
    </xf>
    <xf numFmtId="0" fontId="11" fillId="0" borderId="11" xfId="1" applyFont="1" applyFill="1" applyBorder="1" applyAlignment="1"/>
    <xf numFmtId="0" fontId="9" fillId="0" borderId="17" xfId="1" applyFont="1" applyFill="1" applyBorder="1" applyAlignment="1">
      <alignment wrapText="1"/>
    </xf>
    <xf numFmtId="4" fontId="11" fillId="0" borderId="25" xfId="1" applyNumberFormat="1" applyFont="1" applyBorder="1"/>
    <xf numFmtId="0" fontId="14" fillId="0" borderId="11" xfId="1" applyFont="1" applyFill="1" applyBorder="1" applyAlignment="1">
      <alignment wrapText="1"/>
    </xf>
    <xf numFmtId="49" fontId="11" fillId="0" borderId="12" xfId="1" applyNumberFormat="1" applyFont="1" applyFill="1" applyBorder="1" applyAlignment="1">
      <alignment horizontal="left" vertical="top"/>
    </xf>
    <xf numFmtId="49" fontId="11" fillId="0" borderId="11" xfId="1" applyNumberFormat="1" applyFont="1" applyFill="1" applyBorder="1" applyAlignment="1">
      <alignment horizontal="left" vertical="top"/>
    </xf>
    <xf numFmtId="0" fontId="2" fillId="0" borderId="15" xfId="1" applyBorder="1" applyAlignment="1"/>
    <xf numFmtId="165" fontId="11" fillId="0" borderId="17" xfId="3" applyNumberFormat="1" applyFont="1" applyBorder="1" applyAlignment="1" applyProtection="1">
      <alignment horizontal="right"/>
      <protection locked="0"/>
    </xf>
    <xf numFmtId="0" fontId="11" fillId="0" borderId="11" xfId="3" applyFont="1" applyBorder="1" applyAlignment="1" applyProtection="1">
      <alignment horizontal="center" wrapText="1"/>
      <protection locked="0"/>
    </xf>
    <xf numFmtId="165" fontId="11" fillId="0" borderId="11" xfId="3" applyNumberFormat="1" applyFont="1" applyBorder="1" applyAlignment="1" applyProtection="1">
      <alignment horizontal="right"/>
      <protection locked="0"/>
    </xf>
    <xf numFmtId="4" fontId="11" fillId="0" borderId="25" xfId="1" applyNumberFormat="1" applyFont="1" applyFill="1" applyBorder="1"/>
    <xf numFmtId="0" fontId="11" fillId="0" borderId="14" xfId="1" applyFont="1" applyBorder="1" applyAlignment="1">
      <alignment horizontal="center"/>
    </xf>
    <xf numFmtId="0" fontId="2" fillId="0" borderId="0" xfId="1" applyFont="1" applyAlignment="1"/>
    <xf numFmtId="0" fontId="11" fillId="0" borderId="0" xfId="1" applyFont="1" applyBorder="1"/>
    <xf numFmtId="0" fontId="11" fillId="0" borderId="0" xfId="1" applyFont="1" applyFill="1"/>
    <xf numFmtId="0" fontId="11" fillId="0" borderId="0" xfId="1" applyFont="1"/>
    <xf numFmtId="167" fontId="11" fillId="0" borderId="0" xfId="1" applyNumberFormat="1" applyFont="1"/>
    <xf numFmtId="0" fontId="11" fillId="0" borderId="0" xfId="1" applyFont="1" applyAlignment="1">
      <alignment horizontal="right"/>
    </xf>
    <xf numFmtId="4" fontId="9" fillId="0" borderId="0" xfId="1" applyNumberFormat="1" applyFont="1"/>
    <xf numFmtId="4" fontId="11" fillId="0" borderId="0" xfId="1" applyNumberFormat="1" applyFont="1"/>
    <xf numFmtId="0" fontId="9" fillId="0" borderId="0" xfId="1" applyFont="1" applyAlignment="1">
      <alignment horizontal="right"/>
    </xf>
    <xf numFmtId="0" fontId="15" fillId="0" borderId="0" xfId="1" applyFont="1" applyAlignment="1"/>
    <xf numFmtId="0" fontId="2" fillId="0" borderId="0" xfId="1" applyAlignment="1">
      <alignment horizontal="right"/>
    </xf>
    <xf numFmtId="0" fontId="2" fillId="0" borderId="0" xfId="1" applyBorder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0" fontId="15" fillId="0" borderId="0" xfId="1" applyFont="1" applyBorder="1" applyAlignment="1"/>
    <xf numFmtId="0" fontId="2" fillId="0" borderId="0" xfId="1" applyBorder="1" applyAlignment="1">
      <alignment horizontal="right"/>
    </xf>
    <xf numFmtId="4" fontId="16" fillId="0" borderId="0" xfId="1" applyNumberFormat="1" applyFont="1" applyBorder="1"/>
    <xf numFmtId="0" fontId="18" fillId="0" borderId="0" xfId="3" applyFont="1" applyAlignment="1">
      <alignment horizontal="centerContinuous"/>
    </xf>
    <xf numFmtId="0" fontId="12" fillId="0" borderId="0" xfId="3" applyAlignment="1">
      <alignment horizontal="centerContinuous"/>
    </xf>
    <xf numFmtId="0" fontId="12" fillId="0" borderId="0" xfId="3"/>
    <xf numFmtId="0" fontId="12" fillId="0" borderId="27" xfId="3" applyBorder="1"/>
    <xf numFmtId="0" fontId="12" fillId="0" borderId="28" xfId="3" applyBorder="1"/>
    <xf numFmtId="0" fontId="12" fillId="0" borderId="29" xfId="3" applyBorder="1"/>
    <xf numFmtId="0" fontId="12" fillId="0" borderId="30" xfId="3" applyBorder="1"/>
    <xf numFmtId="49" fontId="19" fillId="2" borderId="31" xfId="3" applyNumberFormat="1" applyFont="1" applyFill="1" applyBorder="1"/>
    <xf numFmtId="49" fontId="12" fillId="2" borderId="23" xfId="3" applyNumberFormat="1" applyFill="1" applyBorder="1"/>
    <xf numFmtId="0" fontId="12" fillId="0" borderId="0" xfId="3" applyBorder="1"/>
    <xf numFmtId="0" fontId="12" fillId="0" borderId="32" xfId="3" applyBorder="1"/>
    <xf numFmtId="0" fontId="12" fillId="0" borderId="33" xfId="3" applyBorder="1"/>
    <xf numFmtId="0" fontId="12" fillId="0" borderId="15" xfId="3" applyBorder="1"/>
    <xf numFmtId="0" fontId="12" fillId="0" borderId="14" xfId="3" applyBorder="1"/>
    <xf numFmtId="0" fontId="12" fillId="0" borderId="13" xfId="3" applyBorder="1"/>
    <xf numFmtId="0" fontId="12" fillId="0" borderId="34" xfId="3" applyBorder="1"/>
    <xf numFmtId="0" fontId="20" fillId="2" borderId="0" xfId="3" applyFont="1" applyFill="1" applyBorder="1"/>
    <xf numFmtId="0" fontId="12" fillId="2" borderId="0" xfId="3" applyFill="1" applyBorder="1"/>
    <xf numFmtId="49" fontId="12" fillId="0" borderId="26" xfId="3" applyNumberFormat="1" applyBorder="1" applyAlignment="1">
      <alignment horizontal="left"/>
    </xf>
    <xf numFmtId="0" fontId="12" fillId="0" borderId="13" xfId="3" applyNumberFormat="1" applyBorder="1"/>
    <xf numFmtId="0" fontId="12" fillId="0" borderId="14" xfId="3" applyNumberFormat="1" applyBorder="1"/>
    <xf numFmtId="0" fontId="12" fillId="0" borderId="34" xfId="3" applyNumberFormat="1" applyBorder="1"/>
    <xf numFmtId="0" fontId="12" fillId="0" borderId="0" xfId="3" applyNumberFormat="1"/>
    <xf numFmtId="3" fontId="12" fillId="0" borderId="34" xfId="3" applyNumberFormat="1" applyBorder="1"/>
    <xf numFmtId="0" fontId="12" fillId="0" borderId="36" xfId="3" applyBorder="1"/>
    <xf numFmtId="0" fontId="12" fillId="0" borderId="35" xfId="3" applyBorder="1"/>
    <xf numFmtId="0" fontId="12" fillId="0" borderId="25" xfId="3" applyBorder="1"/>
    <xf numFmtId="0" fontId="12" fillId="0" borderId="37" xfId="3" applyBorder="1"/>
    <xf numFmtId="0" fontId="12" fillId="0" borderId="31" xfId="3" applyBorder="1"/>
    <xf numFmtId="0" fontId="12" fillId="0" borderId="26" xfId="3" applyBorder="1"/>
    <xf numFmtId="3" fontId="12" fillId="0" borderId="0" xfId="3" applyNumberFormat="1"/>
    <xf numFmtId="0" fontId="18" fillId="0" borderId="39" xfId="3" applyFont="1" applyBorder="1" applyAlignment="1">
      <alignment horizontal="centerContinuous" vertical="center"/>
    </xf>
    <xf numFmtId="0" fontId="23" fillId="0" borderId="40" xfId="3" applyFont="1" applyBorder="1" applyAlignment="1">
      <alignment horizontal="centerContinuous" vertical="center"/>
    </xf>
    <xf numFmtId="0" fontId="12" fillId="0" borderId="40" xfId="3" applyBorder="1" applyAlignment="1">
      <alignment horizontal="centerContinuous" vertical="center"/>
    </xf>
    <xf numFmtId="0" fontId="12" fillId="0" borderId="41" xfId="3" applyBorder="1" applyAlignment="1">
      <alignment horizontal="centerContinuous" vertical="center"/>
    </xf>
    <xf numFmtId="0" fontId="22" fillId="0" borderId="42" xfId="3" applyFont="1" applyBorder="1" applyAlignment="1">
      <alignment horizontal="left"/>
    </xf>
    <xf numFmtId="0" fontId="12" fillId="0" borderId="43" xfId="3" applyBorder="1" applyAlignment="1">
      <alignment horizontal="left"/>
    </xf>
    <xf numFmtId="0" fontId="12" fillId="0" borderId="44" xfId="3" applyBorder="1" applyAlignment="1">
      <alignment horizontal="centerContinuous"/>
    </xf>
    <xf numFmtId="0" fontId="22" fillId="0" borderId="43" xfId="3" applyFont="1" applyBorder="1" applyAlignment="1">
      <alignment horizontal="centerContinuous"/>
    </xf>
    <xf numFmtId="0" fontId="12" fillId="0" borderId="43" xfId="3" applyBorder="1" applyAlignment="1">
      <alignment horizontal="centerContinuous"/>
    </xf>
    <xf numFmtId="0" fontId="12" fillId="0" borderId="45" xfId="3" applyBorder="1"/>
    <xf numFmtId="0" fontId="12" fillId="0" borderId="17" xfId="3" applyBorder="1"/>
    <xf numFmtId="3" fontId="12" fillId="0" borderId="46" xfId="3" applyNumberFormat="1" applyBorder="1"/>
    <xf numFmtId="0" fontId="12" fillId="0" borderId="50" xfId="3" applyBorder="1"/>
    <xf numFmtId="0" fontId="12" fillId="0" borderId="51" xfId="3" applyBorder="1"/>
    <xf numFmtId="0" fontId="24" fillId="0" borderId="36" xfId="3" applyFont="1" applyBorder="1"/>
    <xf numFmtId="3" fontId="12" fillId="0" borderId="35" xfId="3" applyNumberFormat="1" applyBorder="1"/>
    <xf numFmtId="0" fontId="12" fillId="0" borderId="12" xfId="3" applyBorder="1"/>
    <xf numFmtId="0" fontId="12" fillId="0" borderId="53" xfId="3" applyBorder="1"/>
    <xf numFmtId="3" fontId="12" fillId="0" borderId="54" xfId="3" applyNumberFormat="1" applyBorder="1"/>
    <xf numFmtId="0" fontId="12" fillId="0" borderId="55" xfId="3" applyBorder="1"/>
    <xf numFmtId="0" fontId="12" fillId="0" borderId="56" xfId="3" applyBorder="1"/>
    <xf numFmtId="0" fontId="12" fillId="0" borderId="0" xfId="3" applyBorder="1" applyAlignment="1">
      <alignment horizontal="right"/>
    </xf>
    <xf numFmtId="168" fontId="12" fillId="0" borderId="0" xfId="3" applyNumberFormat="1" applyBorder="1"/>
    <xf numFmtId="0" fontId="12" fillId="0" borderId="13" xfId="3" applyNumberFormat="1" applyBorder="1" applyAlignment="1">
      <alignment horizontal="right"/>
    </xf>
    <xf numFmtId="169" fontId="12" fillId="0" borderId="35" xfId="3" applyNumberFormat="1" applyBorder="1"/>
    <xf numFmtId="169" fontId="12" fillId="0" borderId="0" xfId="3" applyNumberFormat="1" applyBorder="1"/>
    <xf numFmtId="0" fontId="23" fillId="0" borderId="53" xfId="3" applyFont="1" applyFill="1" applyBorder="1"/>
    <xf numFmtId="0" fontId="23" fillId="0" borderId="54" xfId="3" applyFont="1" applyFill="1" applyBorder="1"/>
    <xf numFmtId="0" fontId="23" fillId="0" borderId="57" xfId="3" applyFont="1" applyFill="1" applyBorder="1"/>
    <xf numFmtId="169" fontId="23" fillId="0" borderId="54" xfId="3" applyNumberFormat="1" applyFont="1" applyFill="1" applyBorder="1"/>
    <xf numFmtId="0" fontId="23" fillId="0" borderId="58" xfId="3" applyFont="1" applyFill="1" applyBorder="1"/>
    <xf numFmtId="0" fontId="23" fillId="0" borderId="0" xfId="3" applyFont="1"/>
    <xf numFmtId="0" fontId="12" fillId="0" borderId="0" xfId="3" applyAlignment="1"/>
    <xf numFmtId="0" fontId="12" fillId="0" borderId="0" xfId="3" applyAlignment="1">
      <alignment vertical="justify"/>
    </xf>
    <xf numFmtId="0" fontId="2" fillId="0" borderId="3" xfId="1" applyBorder="1"/>
    <xf numFmtId="0" fontId="2" fillId="0" borderId="3" xfId="1" applyFont="1" applyBorder="1"/>
    <xf numFmtId="0" fontId="12" fillId="0" borderId="3" xfId="3" applyNumberFormat="1" applyBorder="1" applyAlignment="1">
      <alignment horizontal="left"/>
    </xf>
    <xf numFmtId="0" fontId="12" fillId="0" borderId="5" xfId="3" applyNumberFormat="1" applyBorder="1"/>
    <xf numFmtId="0" fontId="20" fillId="0" borderId="8" xfId="1" applyFont="1" applyBorder="1"/>
    <xf numFmtId="0" fontId="2" fillId="0" borderId="8" xfId="1" applyBorder="1"/>
    <xf numFmtId="0" fontId="2" fillId="0" borderId="8" xfId="1" applyBorder="1" applyAlignment="1">
      <alignment horizontal="right"/>
    </xf>
    <xf numFmtId="0" fontId="22" fillId="0" borderId="59" xfId="3" applyFont="1" applyFill="1" applyBorder="1"/>
    <xf numFmtId="0" fontId="22" fillId="0" borderId="60" xfId="3" applyFont="1" applyFill="1" applyBorder="1"/>
    <xf numFmtId="0" fontId="22" fillId="0" borderId="61" xfId="3" applyFont="1" applyFill="1" applyBorder="1"/>
    <xf numFmtId="49" fontId="26" fillId="0" borderId="31" xfId="3" applyNumberFormat="1" applyFont="1" applyFill="1" applyBorder="1"/>
    <xf numFmtId="3" fontId="24" fillId="0" borderId="23" xfId="3" applyNumberFormat="1" applyFont="1" applyFill="1" applyBorder="1"/>
    <xf numFmtId="3" fontId="24" fillId="0" borderId="62" xfId="3" applyNumberFormat="1" applyFont="1" applyFill="1" applyBorder="1"/>
    <xf numFmtId="3" fontId="24" fillId="0" borderId="63" xfId="3" applyNumberFormat="1" applyFont="1" applyFill="1" applyBorder="1"/>
    <xf numFmtId="0" fontId="22" fillId="0" borderId="0" xfId="3" applyFont="1"/>
    <xf numFmtId="0" fontId="12" fillId="0" borderId="0" xfId="3" applyFill="1" applyBorder="1"/>
    <xf numFmtId="0" fontId="12" fillId="0" borderId="0" xfId="3" applyFill="1"/>
    <xf numFmtId="0" fontId="13" fillId="0" borderId="66" xfId="3" applyFont="1" applyFill="1" applyBorder="1" applyAlignment="1">
      <alignment horizontal="right"/>
    </xf>
    <xf numFmtId="0" fontId="13" fillId="0" borderId="48" xfId="3" applyFont="1" applyFill="1" applyBorder="1" applyAlignment="1">
      <alignment horizontal="right"/>
    </xf>
    <xf numFmtId="0" fontId="13" fillId="0" borderId="49" xfId="3" applyFont="1" applyFill="1" applyBorder="1" applyAlignment="1">
      <alignment horizontal="center"/>
    </xf>
    <xf numFmtId="4" fontId="27" fillId="0" borderId="48" xfId="3" applyNumberFormat="1" applyFont="1" applyFill="1" applyBorder="1" applyAlignment="1">
      <alignment horizontal="right"/>
    </xf>
    <xf numFmtId="4" fontId="27" fillId="0" borderId="65" xfId="3" applyNumberFormat="1" applyFont="1" applyFill="1" applyBorder="1" applyAlignment="1">
      <alignment horizontal="right"/>
    </xf>
    <xf numFmtId="3" fontId="24" fillId="0" borderId="50" xfId="3" applyNumberFormat="1" applyFont="1" applyFill="1" applyBorder="1" applyAlignment="1">
      <alignment horizontal="right"/>
    </xf>
    <xf numFmtId="170" fontId="24" fillId="0" borderId="11" xfId="3" applyNumberFormat="1" applyFont="1" applyFill="1" applyBorder="1" applyAlignment="1">
      <alignment horizontal="right"/>
    </xf>
    <xf numFmtId="3" fontId="24" fillId="0" borderId="18" xfId="3" applyNumberFormat="1" applyFont="1" applyFill="1" applyBorder="1" applyAlignment="1">
      <alignment horizontal="right"/>
    </xf>
    <xf numFmtId="4" fontId="24" fillId="0" borderId="17" xfId="3" applyNumberFormat="1" applyFont="1" applyFill="1" applyBorder="1" applyAlignment="1">
      <alignment horizontal="right"/>
    </xf>
    <xf numFmtId="3" fontId="24" fillId="0" borderId="38" xfId="3" applyNumberFormat="1" applyFont="1" applyFill="1" applyBorder="1" applyAlignment="1">
      <alignment horizontal="right"/>
    </xf>
    <xf numFmtId="4" fontId="12" fillId="0" borderId="53" xfId="3" applyNumberFormat="1" applyFill="1" applyBorder="1"/>
    <xf numFmtId="4" fontId="12" fillId="0" borderId="54" xfId="3" applyNumberFormat="1" applyFill="1" applyBorder="1"/>
    <xf numFmtId="3" fontId="26" fillId="0" borderId="0" xfId="3" applyNumberFormat="1" applyFont="1"/>
    <xf numFmtId="4" fontId="26" fillId="0" borderId="0" xfId="3" applyNumberFormat="1" applyFont="1"/>
    <xf numFmtId="4" fontId="12" fillId="0" borderId="0" xfId="3" applyNumberFormat="1"/>
    <xf numFmtId="2" fontId="11" fillId="0" borderId="31" xfId="3" applyNumberFormat="1" applyFont="1" applyFill="1" applyBorder="1"/>
    <xf numFmtId="3" fontId="11" fillId="0" borderId="23" xfId="3" applyNumberFormat="1" applyFont="1" applyFill="1" applyBorder="1"/>
    <xf numFmtId="3" fontId="11" fillId="0" borderId="62" xfId="3" applyNumberFormat="1" applyFont="1" applyFill="1" applyBorder="1"/>
    <xf numFmtId="3" fontId="9" fillId="0" borderId="59" xfId="3" applyNumberFormat="1" applyFont="1" applyFill="1" applyBorder="1"/>
    <xf numFmtId="3" fontId="9" fillId="0" borderId="60" xfId="3" applyNumberFormat="1" applyFont="1" applyFill="1" applyBorder="1"/>
    <xf numFmtId="3" fontId="9" fillId="0" borderId="61" xfId="3" applyNumberFormat="1" applyFont="1" applyFill="1" applyBorder="1"/>
    <xf numFmtId="3" fontId="11" fillId="0" borderId="46" xfId="3" applyNumberFormat="1" applyFont="1" applyBorder="1"/>
    <xf numFmtId="3" fontId="11" fillId="0" borderId="52" xfId="3" applyNumberFormat="1" applyFont="1" applyBorder="1"/>
    <xf numFmtId="0" fontId="12" fillId="0" borderId="0" xfId="3" applyAlignment="1">
      <alignment horizontal="left" wrapText="1"/>
    </xf>
    <xf numFmtId="0" fontId="20" fillId="2" borderId="16" xfId="3" applyFont="1" applyFill="1" applyBorder="1" applyAlignment="1">
      <alignment horizontal="left"/>
    </xf>
    <xf numFmtId="0" fontId="20" fillId="2" borderId="17" xfId="3" applyFont="1" applyFill="1" applyBorder="1" applyAlignment="1">
      <alignment horizontal="left"/>
    </xf>
    <xf numFmtId="0" fontId="21" fillId="0" borderId="35" xfId="3" applyFont="1" applyBorder="1" applyAlignment="1">
      <alignment horizontal="left"/>
    </xf>
    <xf numFmtId="0" fontId="21" fillId="0" borderId="12" xfId="3" applyFont="1" applyBorder="1" applyAlignment="1">
      <alignment horizontal="left"/>
    </xf>
    <xf numFmtId="0" fontId="22" fillId="0" borderId="16" xfId="3" applyFont="1" applyBorder="1" applyAlignment="1">
      <alignment horizontal="left"/>
    </xf>
    <xf numFmtId="0" fontId="22" fillId="0" borderId="17" xfId="3" applyFont="1" applyBorder="1" applyAlignment="1">
      <alignment horizontal="left"/>
    </xf>
    <xf numFmtId="0" fontId="22" fillId="0" borderId="38" xfId="3" applyFont="1" applyBorder="1" applyAlignment="1">
      <alignment horizontal="left"/>
    </xf>
    <xf numFmtId="0" fontId="12" fillId="0" borderId="47" xfId="3" applyBorder="1" applyAlignment="1">
      <alignment horizontal="left"/>
    </xf>
    <xf numFmtId="0" fontId="12" fillId="0" borderId="48" xfId="3" applyBorder="1" applyAlignment="1">
      <alignment horizontal="left"/>
    </xf>
    <xf numFmtId="0" fontId="12" fillId="0" borderId="49" xfId="3" applyBorder="1" applyAlignment="1">
      <alignment horizontal="left"/>
    </xf>
    <xf numFmtId="0" fontId="12" fillId="0" borderId="36" xfId="3" applyBorder="1" applyAlignment="1">
      <alignment horizontal="left"/>
    </xf>
    <xf numFmtId="0" fontId="12" fillId="0" borderId="35" xfId="3" applyBorder="1" applyAlignment="1">
      <alignment horizontal="left"/>
    </xf>
    <xf numFmtId="0" fontId="12" fillId="0" borderId="12" xfId="3" applyBorder="1" applyAlignment="1">
      <alignment horizontal="left"/>
    </xf>
    <xf numFmtId="0" fontId="25" fillId="0" borderId="0" xfId="3" applyFont="1" applyAlignment="1">
      <alignment horizontal="left" vertical="top" wrapText="1"/>
    </xf>
    <xf numFmtId="0" fontId="22" fillId="0" borderId="42" xfId="3" applyFont="1" applyFill="1" applyBorder="1" applyAlignment="1">
      <alignment horizontal="center"/>
    </xf>
    <xf numFmtId="0" fontId="22" fillId="0" borderId="43" xfId="3" applyFont="1" applyFill="1" applyBorder="1" applyAlignment="1">
      <alignment horizontal="center"/>
    </xf>
    <xf numFmtId="0" fontId="22" fillId="0" borderId="44" xfId="3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0" fillId="0" borderId="4" xfId="1" applyFont="1" applyBorder="1" applyAlignment="1">
      <alignment horizontal="center"/>
    </xf>
    <xf numFmtId="0" fontId="20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left"/>
    </xf>
    <xf numFmtId="0" fontId="2" fillId="0" borderId="10" xfId="1" applyFont="1" applyBorder="1" applyAlignment="1">
      <alignment horizontal="left"/>
    </xf>
    <xf numFmtId="49" fontId="18" fillId="0" borderId="0" xfId="3" applyNumberFormat="1" applyFont="1" applyAlignment="1">
      <alignment horizontal="center"/>
    </xf>
    <xf numFmtId="0" fontId="18" fillId="0" borderId="0" xfId="3" applyFont="1" applyFill="1" applyAlignment="1">
      <alignment horizontal="center"/>
    </xf>
    <xf numFmtId="0" fontId="11" fillId="0" borderId="29" xfId="3" applyFont="1" applyFill="1" applyBorder="1" applyAlignment="1">
      <alignment horizontal="left"/>
    </xf>
    <xf numFmtId="0" fontId="11" fillId="0" borderId="30" xfId="3" applyFont="1" applyFill="1" applyBorder="1" applyAlignment="1">
      <alignment horizontal="left"/>
    </xf>
    <xf numFmtId="0" fontId="11" fillId="0" borderId="0" xfId="3" applyFont="1" applyFill="1" applyBorder="1" applyAlignment="1">
      <alignment horizontal="left"/>
    </xf>
    <xf numFmtId="0" fontId="11" fillId="0" borderId="32" xfId="3" applyFont="1" applyFill="1" applyBorder="1" applyAlignment="1">
      <alignment horizontal="left"/>
    </xf>
    <xf numFmtId="0" fontId="26" fillId="0" borderId="0" xfId="3" applyFont="1" applyFill="1" applyBorder="1" applyAlignment="1">
      <alignment horizontal="left"/>
    </xf>
    <xf numFmtId="0" fontId="26" fillId="0" borderId="32" xfId="3" applyFont="1" applyFill="1" applyBorder="1" applyAlignment="1">
      <alignment horizontal="left"/>
    </xf>
    <xf numFmtId="0" fontId="26" fillId="0" borderId="64" xfId="3" applyFont="1" applyFill="1" applyBorder="1" applyAlignment="1">
      <alignment horizontal="left"/>
    </xf>
    <xf numFmtId="0" fontId="26" fillId="0" borderId="58" xfId="3" applyFont="1" applyFill="1" applyBorder="1" applyAlignment="1">
      <alignment horizontal="left"/>
    </xf>
    <xf numFmtId="0" fontId="22" fillId="0" borderId="42" xfId="3" applyFont="1" applyFill="1" applyBorder="1" applyAlignment="1">
      <alignment horizontal="left"/>
    </xf>
    <xf numFmtId="0" fontId="22" fillId="0" borderId="43" xfId="3" applyFont="1" applyFill="1" applyBorder="1" applyAlignment="1">
      <alignment horizontal="left"/>
    </xf>
    <xf numFmtId="0" fontId="22" fillId="0" borderId="44" xfId="3" applyFont="1" applyFill="1" applyBorder="1" applyAlignment="1">
      <alignment horizontal="left"/>
    </xf>
    <xf numFmtId="3" fontId="22" fillId="0" borderId="54" xfId="3" applyNumberFormat="1" applyFont="1" applyFill="1" applyBorder="1" applyAlignment="1">
      <alignment horizontal="right"/>
    </xf>
    <xf numFmtId="3" fontId="22" fillId="0" borderId="67" xfId="3" applyNumberFormat="1" applyFont="1" applyFill="1" applyBorder="1" applyAlignment="1">
      <alignment horizontal="right"/>
    </xf>
    <xf numFmtId="0" fontId="13" fillId="0" borderId="47" xfId="3" applyFont="1" applyFill="1" applyBorder="1" applyAlignment="1">
      <alignment horizontal="left"/>
    </xf>
    <xf numFmtId="0" fontId="13" fillId="0" borderId="48" xfId="3" applyFont="1" applyFill="1" applyBorder="1" applyAlignment="1">
      <alignment horizontal="left"/>
    </xf>
    <xf numFmtId="0" fontId="13" fillId="0" borderId="65" xfId="3" applyFont="1" applyFill="1" applyBorder="1" applyAlignment="1">
      <alignment horizontal="left"/>
    </xf>
    <xf numFmtId="0" fontId="24" fillId="0" borderId="36" xfId="3" applyFont="1" applyFill="1" applyBorder="1" applyAlignment="1">
      <alignment horizontal="left"/>
    </xf>
    <xf numFmtId="0" fontId="24" fillId="0" borderId="35" xfId="3" applyFont="1" applyFill="1" applyBorder="1" applyAlignment="1">
      <alignment horizontal="left"/>
    </xf>
    <xf numFmtId="0" fontId="24" fillId="0" borderId="37" xfId="3" applyFont="1" applyFill="1" applyBorder="1" applyAlignment="1">
      <alignment horizontal="left"/>
    </xf>
    <xf numFmtId="0" fontId="22" fillId="0" borderId="53" xfId="3" applyFont="1" applyFill="1" applyBorder="1" applyAlignment="1">
      <alignment horizontal="left"/>
    </xf>
    <xf numFmtId="0" fontId="22" fillId="0" borderId="54" xfId="3" applyFont="1" applyFill="1" applyBorder="1" applyAlignment="1">
      <alignment horizontal="left"/>
    </xf>
    <xf numFmtId="0" fontId="22" fillId="0" borderId="67" xfId="3" applyFont="1" applyFill="1" applyBorder="1" applyAlignment="1">
      <alignment horizontal="left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4" fontId="9" fillId="0" borderId="9" xfId="1" applyNumberFormat="1" applyFont="1" applyBorder="1" applyAlignment="1">
      <alignment horizontal="center" shrinkToFit="1"/>
    </xf>
    <xf numFmtId="0" fontId="9" fillId="0" borderId="8" xfId="1" applyFont="1" applyBorder="1" applyAlignment="1">
      <alignment horizontal="center" shrinkToFit="1"/>
    </xf>
    <xf numFmtId="0" fontId="9" fillId="0" borderId="10" xfId="1" applyFont="1" applyBorder="1" applyAlignment="1">
      <alignment horizontal="center" shrinkToFit="1"/>
    </xf>
  </cellXfs>
  <cellStyles count="5">
    <cellStyle name="normální" xfId="0" builtinId="0"/>
    <cellStyle name="normální 2" xfId="2"/>
    <cellStyle name="normální 2 2" xfId="3"/>
    <cellStyle name="normální 4" xfId="4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-Moje\E-Silnice\Zak&#225;zky\zak&#225;zky%20proveden&#233;\1928%20Poln&#237;%20cesta%20HPC%201%20v%20k.&#250;.%20Kluck&#233;%20Chvalovice\cena%20p&#367;vodn&#237;\SO%20001V&#353;eobecn&#233;%20polo&#382;ky%20Kluck&#233;%20Chvalov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-&#382;ivnost/A-Podnik&#225;n&#237;/A-Komunikace/C&#237;rkvice%20-%20Jakub/C&#237;rkvice%20krok%203/ROZPO&#268;ET/Chodn&#237;k%20Jakub-Net&#345;eb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SO 001</v>
          </cell>
          <cell r="C5" t="str">
            <v>Všeobecné položky</v>
          </cell>
        </row>
        <row r="6">
          <cell r="G6">
            <v>0</v>
          </cell>
        </row>
        <row r="8">
          <cell r="C8" t="str">
            <v>OPTIMA s.r.o.</v>
          </cell>
        </row>
        <row r="30">
          <cell r="C30">
            <v>20</v>
          </cell>
        </row>
        <row r="32">
          <cell r="C32">
            <v>0</v>
          </cell>
        </row>
      </sheetData>
      <sheetData sheetId="1" refreshError="1">
        <row r="8">
          <cell r="E8">
            <v>63000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14">
          <cell r="H14">
            <v>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SO 101"/>
      <sheetName val="SO 102"/>
      <sheetName val="SO 103"/>
      <sheetName val="SO 104"/>
      <sheetName val="SO 104b"/>
      <sheetName val="SO 105"/>
      <sheetName val="SO 105b"/>
      <sheetName val="SO 106"/>
    </sheetNames>
    <sheetDataSet>
      <sheetData sheetId="0" refreshError="1"/>
      <sheetData sheetId="1">
        <row r="17">
          <cell r="E17">
            <v>6076637.5300362939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26">
          <cell r="H26">
            <v>425364.62710254057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55"/>
  <sheetViews>
    <sheetView tabSelected="1" view="pageBreakPreview" topLeftCell="A27" zoomScaleSheetLayoutView="100" workbookViewId="0">
      <selection activeCell="K37" sqref="K37"/>
    </sheetView>
  </sheetViews>
  <sheetFormatPr defaultRowHeight="12.75"/>
  <cols>
    <col min="1" max="1" width="2.33203125" style="160" customWidth="1"/>
    <col min="2" max="2" width="17.5" style="160" customWidth="1"/>
    <col min="3" max="3" width="18.5" style="160" customWidth="1"/>
    <col min="4" max="4" width="17" style="160" customWidth="1"/>
    <col min="5" max="5" width="15.83203125" style="160" customWidth="1"/>
    <col min="6" max="6" width="19.33203125" style="160" customWidth="1"/>
    <col min="7" max="7" width="17.83203125" style="160" customWidth="1"/>
    <col min="8" max="256" width="9.33203125" style="160"/>
    <col min="257" max="257" width="2.33203125" style="160" customWidth="1"/>
    <col min="258" max="258" width="17.5" style="160" customWidth="1"/>
    <col min="259" max="259" width="18.5" style="160" customWidth="1"/>
    <col min="260" max="260" width="17" style="160" customWidth="1"/>
    <col min="261" max="261" width="15.83203125" style="160" customWidth="1"/>
    <col min="262" max="262" width="19.33203125" style="160" customWidth="1"/>
    <col min="263" max="263" width="17.83203125" style="160" customWidth="1"/>
    <col min="264" max="512" width="9.33203125" style="160"/>
    <col min="513" max="513" width="2.33203125" style="160" customWidth="1"/>
    <col min="514" max="514" width="17.5" style="160" customWidth="1"/>
    <col min="515" max="515" width="18.5" style="160" customWidth="1"/>
    <col min="516" max="516" width="17" style="160" customWidth="1"/>
    <col min="517" max="517" width="15.83203125" style="160" customWidth="1"/>
    <col min="518" max="518" width="19.33203125" style="160" customWidth="1"/>
    <col min="519" max="519" width="17.83203125" style="160" customWidth="1"/>
    <col min="520" max="768" width="9.33203125" style="160"/>
    <col min="769" max="769" width="2.33203125" style="160" customWidth="1"/>
    <col min="770" max="770" width="17.5" style="160" customWidth="1"/>
    <col min="771" max="771" width="18.5" style="160" customWidth="1"/>
    <col min="772" max="772" width="17" style="160" customWidth="1"/>
    <col min="773" max="773" width="15.83203125" style="160" customWidth="1"/>
    <col min="774" max="774" width="19.33203125" style="160" customWidth="1"/>
    <col min="775" max="775" width="17.83203125" style="160" customWidth="1"/>
    <col min="776" max="1024" width="9.33203125" style="160"/>
    <col min="1025" max="1025" width="2.33203125" style="160" customWidth="1"/>
    <col min="1026" max="1026" width="17.5" style="160" customWidth="1"/>
    <col min="1027" max="1027" width="18.5" style="160" customWidth="1"/>
    <col min="1028" max="1028" width="17" style="160" customWidth="1"/>
    <col min="1029" max="1029" width="15.83203125" style="160" customWidth="1"/>
    <col min="1030" max="1030" width="19.33203125" style="160" customWidth="1"/>
    <col min="1031" max="1031" width="17.83203125" style="160" customWidth="1"/>
    <col min="1032" max="1280" width="9.33203125" style="160"/>
    <col min="1281" max="1281" width="2.33203125" style="160" customWidth="1"/>
    <col min="1282" max="1282" width="17.5" style="160" customWidth="1"/>
    <col min="1283" max="1283" width="18.5" style="160" customWidth="1"/>
    <col min="1284" max="1284" width="17" style="160" customWidth="1"/>
    <col min="1285" max="1285" width="15.83203125" style="160" customWidth="1"/>
    <col min="1286" max="1286" width="19.33203125" style="160" customWidth="1"/>
    <col min="1287" max="1287" width="17.83203125" style="160" customWidth="1"/>
    <col min="1288" max="1536" width="9.33203125" style="160"/>
    <col min="1537" max="1537" width="2.33203125" style="160" customWidth="1"/>
    <col min="1538" max="1538" width="17.5" style="160" customWidth="1"/>
    <col min="1539" max="1539" width="18.5" style="160" customWidth="1"/>
    <col min="1540" max="1540" width="17" style="160" customWidth="1"/>
    <col min="1541" max="1541" width="15.83203125" style="160" customWidth="1"/>
    <col min="1542" max="1542" width="19.33203125" style="160" customWidth="1"/>
    <col min="1543" max="1543" width="17.83203125" style="160" customWidth="1"/>
    <col min="1544" max="1792" width="9.33203125" style="160"/>
    <col min="1793" max="1793" width="2.33203125" style="160" customWidth="1"/>
    <col min="1794" max="1794" width="17.5" style="160" customWidth="1"/>
    <col min="1795" max="1795" width="18.5" style="160" customWidth="1"/>
    <col min="1796" max="1796" width="17" style="160" customWidth="1"/>
    <col min="1797" max="1797" width="15.83203125" style="160" customWidth="1"/>
    <col min="1798" max="1798" width="19.33203125" style="160" customWidth="1"/>
    <col min="1799" max="1799" width="17.83203125" style="160" customWidth="1"/>
    <col min="1800" max="2048" width="9.33203125" style="160"/>
    <col min="2049" max="2049" width="2.33203125" style="160" customWidth="1"/>
    <col min="2050" max="2050" width="17.5" style="160" customWidth="1"/>
    <col min="2051" max="2051" width="18.5" style="160" customWidth="1"/>
    <col min="2052" max="2052" width="17" style="160" customWidth="1"/>
    <col min="2053" max="2053" width="15.83203125" style="160" customWidth="1"/>
    <col min="2054" max="2054" width="19.33203125" style="160" customWidth="1"/>
    <col min="2055" max="2055" width="17.83203125" style="160" customWidth="1"/>
    <col min="2056" max="2304" width="9.33203125" style="160"/>
    <col min="2305" max="2305" width="2.33203125" style="160" customWidth="1"/>
    <col min="2306" max="2306" width="17.5" style="160" customWidth="1"/>
    <col min="2307" max="2307" width="18.5" style="160" customWidth="1"/>
    <col min="2308" max="2308" width="17" style="160" customWidth="1"/>
    <col min="2309" max="2309" width="15.83203125" style="160" customWidth="1"/>
    <col min="2310" max="2310" width="19.33203125" style="160" customWidth="1"/>
    <col min="2311" max="2311" width="17.83203125" style="160" customWidth="1"/>
    <col min="2312" max="2560" width="9.33203125" style="160"/>
    <col min="2561" max="2561" width="2.33203125" style="160" customWidth="1"/>
    <col min="2562" max="2562" width="17.5" style="160" customWidth="1"/>
    <col min="2563" max="2563" width="18.5" style="160" customWidth="1"/>
    <col min="2564" max="2564" width="17" style="160" customWidth="1"/>
    <col min="2565" max="2565" width="15.83203125" style="160" customWidth="1"/>
    <col min="2566" max="2566" width="19.33203125" style="160" customWidth="1"/>
    <col min="2567" max="2567" width="17.83203125" style="160" customWidth="1"/>
    <col min="2568" max="2816" width="9.33203125" style="160"/>
    <col min="2817" max="2817" width="2.33203125" style="160" customWidth="1"/>
    <col min="2818" max="2818" width="17.5" style="160" customWidth="1"/>
    <col min="2819" max="2819" width="18.5" style="160" customWidth="1"/>
    <col min="2820" max="2820" width="17" style="160" customWidth="1"/>
    <col min="2821" max="2821" width="15.83203125" style="160" customWidth="1"/>
    <col min="2822" max="2822" width="19.33203125" style="160" customWidth="1"/>
    <col min="2823" max="2823" width="17.83203125" style="160" customWidth="1"/>
    <col min="2824" max="3072" width="9.33203125" style="160"/>
    <col min="3073" max="3073" width="2.33203125" style="160" customWidth="1"/>
    <col min="3074" max="3074" width="17.5" style="160" customWidth="1"/>
    <col min="3075" max="3075" width="18.5" style="160" customWidth="1"/>
    <col min="3076" max="3076" width="17" style="160" customWidth="1"/>
    <col min="3077" max="3077" width="15.83203125" style="160" customWidth="1"/>
    <col min="3078" max="3078" width="19.33203125" style="160" customWidth="1"/>
    <col min="3079" max="3079" width="17.83203125" style="160" customWidth="1"/>
    <col min="3080" max="3328" width="9.33203125" style="160"/>
    <col min="3329" max="3329" width="2.33203125" style="160" customWidth="1"/>
    <col min="3330" max="3330" width="17.5" style="160" customWidth="1"/>
    <col min="3331" max="3331" width="18.5" style="160" customWidth="1"/>
    <col min="3332" max="3332" width="17" style="160" customWidth="1"/>
    <col min="3333" max="3333" width="15.83203125" style="160" customWidth="1"/>
    <col min="3334" max="3334" width="19.33203125" style="160" customWidth="1"/>
    <col min="3335" max="3335" width="17.83203125" style="160" customWidth="1"/>
    <col min="3336" max="3584" width="9.33203125" style="160"/>
    <col min="3585" max="3585" width="2.33203125" style="160" customWidth="1"/>
    <col min="3586" max="3586" width="17.5" style="160" customWidth="1"/>
    <col min="3587" max="3587" width="18.5" style="160" customWidth="1"/>
    <col min="3588" max="3588" width="17" style="160" customWidth="1"/>
    <col min="3589" max="3589" width="15.83203125" style="160" customWidth="1"/>
    <col min="3590" max="3590" width="19.33203125" style="160" customWidth="1"/>
    <col min="3591" max="3591" width="17.83203125" style="160" customWidth="1"/>
    <col min="3592" max="3840" width="9.33203125" style="160"/>
    <col min="3841" max="3841" width="2.33203125" style="160" customWidth="1"/>
    <col min="3842" max="3842" width="17.5" style="160" customWidth="1"/>
    <col min="3843" max="3843" width="18.5" style="160" customWidth="1"/>
    <col min="3844" max="3844" width="17" style="160" customWidth="1"/>
    <col min="3845" max="3845" width="15.83203125" style="160" customWidth="1"/>
    <col min="3846" max="3846" width="19.33203125" style="160" customWidth="1"/>
    <col min="3847" max="3847" width="17.83203125" style="160" customWidth="1"/>
    <col min="3848" max="4096" width="9.33203125" style="160"/>
    <col min="4097" max="4097" width="2.33203125" style="160" customWidth="1"/>
    <col min="4098" max="4098" width="17.5" style="160" customWidth="1"/>
    <col min="4099" max="4099" width="18.5" style="160" customWidth="1"/>
    <col min="4100" max="4100" width="17" style="160" customWidth="1"/>
    <col min="4101" max="4101" width="15.83203125" style="160" customWidth="1"/>
    <col min="4102" max="4102" width="19.33203125" style="160" customWidth="1"/>
    <col min="4103" max="4103" width="17.83203125" style="160" customWidth="1"/>
    <col min="4104" max="4352" width="9.33203125" style="160"/>
    <col min="4353" max="4353" width="2.33203125" style="160" customWidth="1"/>
    <col min="4354" max="4354" width="17.5" style="160" customWidth="1"/>
    <col min="4355" max="4355" width="18.5" style="160" customWidth="1"/>
    <col min="4356" max="4356" width="17" style="160" customWidth="1"/>
    <col min="4357" max="4357" width="15.83203125" style="160" customWidth="1"/>
    <col min="4358" max="4358" width="19.33203125" style="160" customWidth="1"/>
    <col min="4359" max="4359" width="17.83203125" style="160" customWidth="1"/>
    <col min="4360" max="4608" width="9.33203125" style="160"/>
    <col min="4609" max="4609" width="2.33203125" style="160" customWidth="1"/>
    <col min="4610" max="4610" width="17.5" style="160" customWidth="1"/>
    <col min="4611" max="4611" width="18.5" style="160" customWidth="1"/>
    <col min="4612" max="4612" width="17" style="160" customWidth="1"/>
    <col min="4613" max="4613" width="15.83203125" style="160" customWidth="1"/>
    <col min="4614" max="4614" width="19.33203125" style="160" customWidth="1"/>
    <col min="4615" max="4615" width="17.83203125" style="160" customWidth="1"/>
    <col min="4616" max="4864" width="9.33203125" style="160"/>
    <col min="4865" max="4865" width="2.33203125" style="160" customWidth="1"/>
    <col min="4866" max="4866" width="17.5" style="160" customWidth="1"/>
    <col min="4867" max="4867" width="18.5" style="160" customWidth="1"/>
    <col min="4868" max="4868" width="17" style="160" customWidth="1"/>
    <col min="4869" max="4869" width="15.83203125" style="160" customWidth="1"/>
    <col min="4870" max="4870" width="19.33203125" style="160" customWidth="1"/>
    <col min="4871" max="4871" width="17.83203125" style="160" customWidth="1"/>
    <col min="4872" max="5120" width="9.33203125" style="160"/>
    <col min="5121" max="5121" width="2.33203125" style="160" customWidth="1"/>
    <col min="5122" max="5122" width="17.5" style="160" customWidth="1"/>
    <col min="5123" max="5123" width="18.5" style="160" customWidth="1"/>
    <col min="5124" max="5124" width="17" style="160" customWidth="1"/>
    <col min="5125" max="5125" width="15.83203125" style="160" customWidth="1"/>
    <col min="5126" max="5126" width="19.33203125" style="160" customWidth="1"/>
    <col min="5127" max="5127" width="17.83203125" style="160" customWidth="1"/>
    <col min="5128" max="5376" width="9.33203125" style="160"/>
    <col min="5377" max="5377" width="2.33203125" style="160" customWidth="1"/>
    <col min="5378" max="5378" width="17.5" style="160" customWidth="1"/>
    <col min="5379" max="5379" width="18.5" style="160" customWidth="1"/>
    <col min="5380" max="5380" width="17" style="160" customWidth="1"/>
    <col min="5381" max="5381" width="15.83203125" style="160" customWidth="1"/>
    <col min="5382" max="5382" width="19.33203125" style="160" customWidth="1"/>
    <col min="5383" max="5383" width="17.83203125" style="160" customWidth="1"/>
    <col min="5384" max="5632" width="9.33203125" style="160"/>
    <col min="5633" max="5633" width="2.33203125" style="160" customWidth="1"/>
    <col min="5634" max="5634" width="17.5" style="160" customWidth="1"/>
    <col min="5635" max="5635" width="18.5" style="160" customWidth="1"/>
    <col min="5636" max="5636" width="17" style="160" customWidth="1"/>
    <col min="5637" max="5637" width="15.83203125" style="160" customWidth="1"/>
    <col min="5638" max="5638" width="19.33203125" style="160" customWidth="1"/>
    <col min="5639" max="5639" width="17.83203125" style="160" customWidth="1"/>
    <col min="5640" max="5888" width="9.33203125" style="160"/>
    <col min="5889" max="5889" width="2.33203125" style="160" customWidth="1"/>
    <col min="5890" max="5890" width="17.5" style="160" customWidth="1"/>
    <col min="5891" max="5891" width="18.5" style="160" customWidth="1"/>
    <col min="5892" max="5892" width="17" style="160" customWidth="1"/>
    <col min="5893" max="5893" width="15.83203125" style="160" customWidth="1"/>
    <col min="5894" max="5894" width="19.33203125" style="160" customWidth="1"/>
    <col min="5895" max="5895" width="17.83203125" style="160" customWidth="1"/>
    <col min="5896" max="6144" width="9.33203125" style="160"/>
    <col min="6145" max="6145" width="2.33203125" style="160" customWidth="1"/>
    <col min="6146" max="6146" width="17.5" style="160" customWidth="1"/>
    <col min="6147" max="6147" width="18.5" style="160" customWidth="1"/>
    <col min="6148" max="6148" width="17" style="160" customWidth="1"/>
    <col min="6149" max="6149" width="15.83203125" style="160" customWidth="1"/>
    <col min="6150" max="6150" width="19.33203125" style="160" customWidth="1"/>
    <col min="6151" max="6151" width="17.83203125" style="160" customWidth="1"/>
    <col min="6152" max="6400" width="9.33203125" style="160"/>
    <col min="6401" max="6401" width="2.33203125" style="160" customWidth="1"/>
    <col min="6402" max="6402" width="17.5" style="160" customWidth="1"/>
    <col min="6403" max="6403" width="18.5" style="160" customWidth="1"/>
    <col min="6404" max="6404" width="17" style="160" customWidth="1"/>
    <col min="6405" max="6405" width="15.83203125" style="160" customWidth="1"/>
    <col min="6406" max="6406" width="19.33203125" style="160" customWidth="1"/>
    <col min="6407" max="6407" width="17.83203125" style="160" customWidth="1"/>
    <col min="6408" max="6656" width="9.33203125" style="160"/>
    <col min="6657" max="6657" width="2.33203125" style="160" customWidth="1"/>
    <col min="6658" max="6658" width="17.5" style="160" customWidth="1"/>
    <col min="6659" max="6659" width="18.5" style="160" customWidth="1"/>
    <col min="6660" max="6660" width="17" style="160" customWidth="1"/>
    <col min="6661" max="6661" width="15.83203125" style="160" customWidth="1"/>
    <col min="6662" max="6662" width="19.33203125" style="160" customWidth="1"/>
    <col min="6663" max="6663" width="17.83203125" style="160" customWidth="1"/>
    <col min="6664" max="6912" width="9.33203125" style="160"/>
    <col min="6913" max="6913" width="2.33203125" style="160" customWidth="1"/>
    <col min="6914" max="6914" width="17.5" style="160" customWidth="1"/>
    <col min="6915" max="6915" width="18.5" style="160" customWidth="1"/>
    <col min="6916" max="6916" width="17" style="160" customWidth="1"/>
    <col min="6917" max="6917" width="15.83203125" style="160" customWidth="1"/>
    <col min="6918" max="6918" width="19.33203125" style="160" customWidth="1"/>
    <col min="6919" max="6919" width="17.83203125" style="160" customWidth="1"/>
    <col min="6920" max="7168" width="9.33203125" style="160"/>
    <col min="7169" max="7169" width="2.33203125" style="160" customWidth="1"/>
    <col min="7170" max="7170" width="17.5" style="160" customWidth="1"/>
    <col min="7171" max="7171" width="18.5" style="160" customWidth="1"/>
    <col min="7172" max="7172" width="17" style="160" customWidth="1"/>
    <col min="7173" max="7173" width="15.83203125" style="160" customWidth="1"/>
    <col min="7174" max="7174" width="19.33203125" style="160" customWidth="1"/>
    <col min="7175" max="7175" width="17.83203125" style="160" customWidth="1"/>
    <col min="7176" max="7424" width="9.33203125" style="160"/>
    <col min="7425" max="7425" width="2.33203125" style="160" customWidth="1"/>
    <col min="7426" max="7426" width="17.5" style="160" customWidth="1"/>
    <col min="7427" max="7427" width="18.5" style="160" customWidth="1"/>
    <col min="7428" max="7428" width="17" style="160" customWidth="1"/>
    <col min="7429" max="7429" width="15.83203125" style="160" customWidth="1"/>
    <col min="7430" max="7430" width="19.33203125" style="160" customWidth="1"/>
    <col min="7431" max="7431" width="17.83203125" style="160" customWidth="1"/>
    <col min="7432" max="7680" width="9.33203125" style="160"/>
    <col min="7681" max="7681" width="2.33203125" style="160" customWidth="1"/>
    <col min="7682" max="7682" width="17.5" style="160" customWidth="1"/>
    <col min="7683" max="7683" width="18.5" style="160" customWidth="1"/>
    <col min="7684" max="7684" width="17" style="160" customWidth="1"/>
    <col min="7685" max="7685" width="15.83203125" style="160" customWidth="1"/>
    <col min="7686" max="7686" width="19.33203125" style="160" customWidth="1"/>
    <col min="7687" max="7687" width="17.83203125" style="160" customWidth="1"/>
    <col min="7688" max="7936" width="9.33203125" style="160"/>
    <col min="7937" max="7937" width="2.33203125" style="160" customWidth="1"/>
    <col min="7938" max="7938" width="17.5" style="160" customWidth="1"/>
    <col min="7939" max="7939" width="18.5" style="160" customWidth="1"/>
    <col min="7940" max="7940" width="17" style="160" customWidth="1"/>
    <col min="7941" max="7941" width="15.83203125" style="160" customWidth="1"/>
    <col min="7942" max="7942" width="19.33203125" style="160" customWidth="1"/>
    <col min="7943" max="7943" width="17.83203125" style="160" customWidth="1"/>
    <col min="7944" max="8192" width="9.33203125" style="160"/>
    <col min="8193" max="8193" width="2.33203125" style="160" customWidth="1"/>
    <col min="8194" max="8194" width="17.5" style="160" customWidth="1"/>
    <col min="8195" max="8195" width="18.5" style="160" customWidth="1"/>
    <col min="8196" max="8196" width="17" style="160" customWidth="1"/>
    <col min="8197" max="8197" width="15.83203125" style="160" customWidth="1"/>
    <col min="8198" max="8198" width="19.33203125" style="160" customWidth="1"/>
    <col min="8199" max="8199" width="17.83203125" style="160" customWidth="1"/>
    <col min="8200" max="8448" width="9.33203125" style="160"/>
    <col min="8449" max="8449" width="2.33203125" style="160" customWidth="1"/>
    <col min="8450" max="8450" width="17.5" style="160" customWidth="1"/>
    <col min="8451" max="8451" width="18.5" style="160" customWidth="1"/>
    <col min="8452" max="8452" width="17" style="160" customWidth="1"/>
    <col min="8453" max="8453" width="15.83203125" style="160" customWidth="1"/>
    <col min="8454" max="8454" width="19.33203125" style="160" customWidth="1"/>
    <col min="8455" max="8455" width="17.83203125" style="160" customWidth="1"/>
    <col min="8456" max="8704" width="9.33203125" style="160"/>
    <col min="8705" max="8705" width="2.33203125" style="160" customWidth="1"/>
    <col min="8706" max="8706" width="17.5" style="160" customWidth="1"/>
    <col min="8707" max="8707" width="18.5" style="160" customWidth="1"/>
    <col min="8708" max="8708" width="17" style="160" customWidth="1"/>
    <col min="8709" max="8709" width="15.83203125" style="160" customWidth="1"/>
    <col min="8710" max="8710" width="19.33203125" style="160" customWidth="1"/>
    <col min="8711" max="8711" width="17.83203125" style="160" customWidth="1"/>
    <col min="8712" max="8960" width="9.33203125" style="160"/>
    <col min="8961" max="8961" width="2.33203125" style="160" customWidth="1"/>
    <col min="8962" max="8962" width="17.5" style="160" customWidth="1"/>
    <col min="8963" max="8963" width="18.5" style="160" customWidth="1"/>
    <col min="8964" max="8964" width="17" style="160" customWidth="1"/>
    <col min="8965" max="8965" width="15.83203125" style="160" customWidth="1"/>
    <col min="8966" max="8966" width="19.33203125" style="160" customWidth="1"/>
    <col min="8967" max="8967" width="17.83203125" style="160" customWidth="1"/>
    <col min="8968" max="9216" width="9.33203125" style="160"/>
    <col min="9217" max="9217" width="2.33203125" style="160" customWidth="1"/>
    <col min="9218" max="9218" width="17.5" style="160" customWidth="1"/>
    <col min="9219" max="9219" width="18.5" style="160" customWidth="1"/>
    <col min="9220" max="9220" width="17" style="160" customWidth="1"/>
    <col min="9221" max="9221" width="15.83203125" style="160" customWidth="1"/>
    <col min="9222" max="9222" width="19.33203125" style="160" customWidth="1"/>
    <col min="9223" max="9223" width="17.83203125" style="160" customWidth="1"/>
    <col min="9224" max="9472" width="9.33203125" style="160"/>
    <col min="9473" max="9473" width="2.33203125" style="160" customWidth="1"/>
    <col min="9474" max="9474" width="17.5" style="160" customWidth="1"/>
    <col min="9475" max="9475" width="18.5" style="160" customWidth="1"/>
    <col min="9476" max="9476" width="17" style="160" customWidth="1"/>
    <col min="9477" max="9477" width="15.83203125" style="160" customWidth="1"/>
    <col min="9478" max="9478" width="19.33203125" style="160" customWidth="1"/>
    <col min="9479" max="9479" width="17.83203125" style="160" customWidth="1"/>
    <col min="9480" max="9728" width="9.33203125" style="160"/>
    <col min="9729" max="9729" width="2.33203125" style="160" customWidth="1"/>
    <col min="9730" max="9730" width="17.5" style="160" customWidth="1"/>
    <col min="9731" max="9731" width="18.5" style="160" customWidth="1"/>
    <col min="9732" max="9732" width="17" style="160" customWidth="1"/>
    <col min="9733" max="9733" width="15.83203125" style="160" customWidth="1"/>
    <col min="9734" max="9734" width="19.33203125" style="160" customWidth="1"/>
    <col min="9735" max="9735" width="17.83203125" style="160" customWidth="1"/>
    <col min="9736" max="9984" width="9.33203125" style="160"/>
    <col min="9985" max="9985" width="2.33203125" style="160" customWidth="1"/>
    <col min="9986" max="9986" width="17.5" style="160" customWidth="1"/>
    <col min="9987" max="9987" width="18.5" style="160" customWidth="1"/>
    <col min="9988" max="9988" width="17" style="160" customWidth="1"/>
    <col min="9989" max="9989" width="15.83203125" style="160" customWidth="1"/>
    <col min="9990" max="9990" width="19.33203125" style="160" customWidth="1"/>
    <col min="9991" max="9991" width="17.83203125" style="160" customWidth="1"/>
    <col min="9992" max="10240" width="9.33203125" style="160"/>
    <col min="10241" max="10241" width="2.33203125" style="160" customWidth="1"/>
    <col min="10242" max="10242" width="17.5" style="160" customWidth="1"/>
    <col min="10243" max="10243" width="18.5" style="160" customWidth="1"/>
    <col min="10244" max="10244" width="17" style="160" customWidth="1"/>
    <col min="10245" max="10245" width="15.83203125" style="160" customWidth="1"/>
    <col min="10246" max="10246" width="19.33203125" style="160" customWidth="1"/>
    <col min="10247" max="10247" width="17.83203125" style="160" customWidth="1"/>
    <col min="10248" max="10496" width="9.33203125" style="160"/>
    <col min="10497" max="10497" width="2.33203125" style="160" customWidth="1"/>
    <col min="10498" max="10498" width="17.5" style="160" customWidth="1"/>
    <col min="10499" max="10499" width="18.5" style="160" customWidth="1"/>
    <col min="10500" max="10500" width="17" style="160" customWidth="1"/>
    <col min="10501" max="10501" width="15.83203125" style="160" customWidth="1"/>
    <col min="10502" max="10502" width="19.33203125" style="160" customWidth="1"/>
    <col min="10503" max="10503" width="17.83203125" style="160" customWidth="1"/>
    <col min="10504" max="10752" width="9.33203125" style="160"/>
    <col min="10753" max="10753" width="2.33203125" style="160" customWidth="1"/>
    <col min="10754" max="10754" width="17.5" style="160" customWidth="1"/>
    <col min="10755" max="10755" width="18.5" style="160" customWidth="1"/>
    <col min="10756" max="10756" width="17" style="160" customWidth="1"/>
    <col min="10757" max="10757" width="15.83203125" style="160" customWidth="1"/>
    <col min="10758" max="10758" width="19.33203125" style="160" customWidth="1"/>
    <col min="10759" max="10759" width="17.83203125" style="160" customWidth="1"/>
    <col min="10760" max="11008" width="9.33203125" style="160"/>
    <col min="11009" max="11009" width="2.33203125" style="160" customWidth="1"/>
    <col min="11010" max="11010" width="17.5" style="160" customWidth="1"/>
    <col min="11011" max="11011" width="18.5" style="160" customWidth="1"/>
    <col min="11012" max="11012" width="17" style="160" customWidth="1"/>
    <col min="11013" max="11013" width="15.83203125" style="160" customWidth="1"/>
    <col min="11014" max="11014" width="19.33203125" style="160" customWidth="1"/>
    <col min="11015" max="11015" width="17.83203125" style="160" customWidth="1"/>
    <col min="11016" max="11264" width="9.33203125" style="160"/>
    <col min="11265" max="11265" width="2.33203125" style="160" customWidth="1"/>
    <col min="11266" max="11266" width="17.5" style="160" customWidth="1"/>
    <col min="11267" max="11267" width="18.5" style="160" customWidth="1"/>
    <col min="11268" max="11268" width="17" style="160" customWidth="1"/>
    <col min="11269" max="11269" width="15.83203125" style="160" customWidth="1"/>
    <col min="11270" max="11270" width="19.33203125" style="160" customWidth="1"/>
    <col min="11271" max="11271" width="17.83203125" style="160" customWidth="1"/>
    <col min="11272" max="11520" width="9.33203125" style="160"/>
    <col min="11521" max="11521" width="2.33203125" style="160" customWidth="1"/>
    <col min="11522" max="11522" width="17.5" style="160" customWidth="1"/>
    <col min="11523" max="11523" width="18.5" style="160" customWidth="1"/>
    <col min="11524" max="11524" width="17" style="160" customWidth="1"/>
    <col min="11525" max="11525" width="15.83203125" style="160" customWidth="1"/>
    <col min="11526" max="11526" width="19.33203125" style="160" customWidth="1"/>
    <col min="11527" max="11527" width="17.83203125" style="160" customWidth="1"/>
    <col min="11528" max="11776" width="9.33203125" style="160"/>
    <col min="11777" max="11777" width="2.33203125" style="160" customWidth="1"/>
    <col min="11778" max="11778" width="17.5" style="160" customWidth="1"/>
    <col min="11779" max="11779" width="18.5" style="160" customWidth="1"/>
    <col min="11780" max="11780" width="17" style="160" customWidth="1"/>
    <col min="11781" max="11781" width="15.83203125" style="160" customWidth="1"/>
    <col min="11782" max="11782" width="19.33203125" style="160" customWidth="1"/>
    <col min="11783" max="11783" width="17.83203125" style="160" customWidth="1"/>
    <col min="11784" max="12032" width="9.33203125" style="160"/>
    <col min="12033" max="12033" width="2.33203125" style="160" customWidth="1"/>
    <col min="12034" max="12034" width="17.5" style="160" customWidth="1"/>
    <col min="12035" max="12035" width="18.5" style="160" customWidth="1"/>
    <col min="12036" max="12036" width="17" style="160" customWidth="1"/>
    <col min="12037" max="12037" width="15.83203125" style="160" customWidth="1"/>
    <col min="12038" max="12038" width="19.33203125" style="160" customWidth="1"/>
    <col min="12039" max="12039" width="17.83203125" style="160" customWidth="1"/>
    <col min="12040" max="12288" width="9.33203125" style="160"/>
    <col min="12289" max="12289" width="2.33203125" style="160" customWidth="1"/>
    <col min="12290" max="12290" width="17.5" style="160" customWidth="1"/>
    <col min="12291" max="12291" width="18.5" style="160" customWidth="1"/>
    <col min="12292" max="12292" width="17" style="160" customWidth="1"/>
    <col min="12293" max="12293" width="15.83203125" style="160" customWidth="1"/>
    <col min="12294" max="12294" width="19.33203125" style="160" customWidth="1"/>
    <col min="12295" max="12295" width="17.83203125" style="160" customWidth="1"/>
    <col min="12296" max="12544" width="9.33203125" style="160"/>
    <col min="12545" max="12545" width="2.33203125" style="160" customWidth="1"/>
    <col min="12546" max="12546" width="17.5" style="160" customWidth="1"/>
    <col min="12547" max="12547" width="18.5" style="160" customWidth="1"/>
    <col min="12548" max="12548" width="17" style="160" customWidth="1"/>
    <col min="12549" max="12549" width="15.83203125" style="160" customWidth="1"/>
    <col min="12550" max="12550" width="19.33203125" style="160" customWidth="1"/>
    <col min="12551" max="12551" width="17.83203125" style="160" customWidth="1"/>
    <col min="12552" max="12800" width="9.33203125" style="160"/>
    <col min="12801" max="12801" width="2.33203125" style="160" customWidth="1"/>
    <col min="12802" max="12802" width="17.5" style="160" customWidth="1"/>
    <col min="12803" max="12803" width="18.5" style="160" customWidth="1"/>
    <col min="12804" max="12804" width="17" style="160" customWidth="1"/>
    <col min="12805" max="12805" width="15.83203125" style="160" customWidth="1"/>
    <col min="12806" max="12806" width="19.33203125" style="160" customWidth="1"/>
    <col min="12807" max="12807" width="17.83203125" style="160" customWidth="1"/>
    <col min="12808" max="13056" width="9.33203125" style="160"/>
    <col min="13057" max="13057" width="2.33203125" style="160" customWidth="1"/>
    <col min="13058" max="13058" width="17.5" style="160" customWidth="1"/>
    <col min="13059" max="13059" width="18.5" style="160" customWidth="1"/>
    <col min="13060" max="13060" width="17" style="160" customWidth="1"/>
    <col min="13061" max="13061" width="15.83203125" style="160" customWidth="1"/>
    <col min="13062" max="13062" width="19.33203125" style="160" customWidth="1"/>
    <col min="13063" max="13063" width="17.83203125" style="160" customWidth="1"/>
    <col min="13064" max="13312" width="9.33203125" style="160"/>
    <col min="13313" max="13313" width="2.33203125" style="160" customWidth="1"/>
    <col min="13314" max="13314" width="17.5" style="160" customWidth="1"/>
    <col min="13315" max="13315" width="18.5" style="160" customWidth="1"/>
    <col min="13316" max="13316" width="17" style="160" customWidth="1"/>
    <col min="13317" max="13317" width="15.83203125" style="160" customWidth="1"/>
    <col min="13318" max="13318" width="19.33203125" style="160" customWidth="1"/>
    <col min="13319" max="13319" width="17.83203125" style="160" customWidth="1"/>
    <col min="13320" max="13568" width="9.33203125" style="160"/>
    <col min="13569" max="13569" width="2.33203125" style="160" customWidth="1"/>
    <col min="13570" max="13570" width="17.5" style="160" customWidth="1"/>
    <col min="13571" max="13571" width="18.5" style="160" customWidth="1"/>
    <col min="13572" max="13572" width="17" style="160" customWidth="1"/>
    <col min="13573" max="13573" width="15.83203125" style="160" customWidth="1"/>
    <col min="13574" max="13574" width="19.33203125" style="160" customWidth="1"/>
    <col min="13575" max="13575" width="17.83203125" style="160" customWidth="1"/>
    <col min="13576" max="13824" width="9.33203125" style="160"/>
    <col min="13825" max="13825" width="2.33203125" style="160" customWidth="1"/>
    <col min="13826" max="13826" width="17.5" style="160" customWidth="1"/>
    <col min="13827" max="13827" width="18.5" style="160" customWidth="1"/>
    <col min="13828" max="13828" width="17" style="160" customWidth="1"/>
    <col min="13829" max="13829" width="15.83203125" style="160" customWidth="1"/>
    <col min="13830" max="13830" width="19.33203125" style="160" customWidth="1"/>
    <col min="13831" max="13831" width="17.83203125" style="160" customWidth="1"/>
    <col min="13832" max="14080" width="9.33203125" style="160"/>
    <col min="14081" max="14081" width="2.33203125" style="160" customWidth="1"/>
    <col min="14082" max="14082" width="17.5" style="160" customWidth="1"/>
    <col min="14083" max="14083" width="18.5" style="160" customWidth="1"/>
    <col min="14084" max="14084" width="17" style="160" customWidth="1"/>
    <col min="14085" max="14085" width="15.83203125" style="160" customWidth="1"/>
    <col min="14086" max="14086" width="19.33203125" style="160" customWidth="1"/>
    <col min="14087" max="14087" width="17.83203125" style="160" customWidth="1"/>
    <col min="14088" max="14336" width="9.33203125" style="160"/>
    <col min="14337" max="14337" width="2.33203125" style="160" customWidth="1"/>
    <col min="14338" max="14338" width="17.5" style="160" customWidth="1"/>
    <col min="14339" max="14339" width="18.5" style="160" customWidth="1"/>
    <col min="14340" max="14340" width="17" style="160" customWidth="1"/>
    <col min="14341" max="14341" width="15.83203125" style="160" customWidth="1"/>
    <col min="14342" max="14342" width="19.33203125" style="160" customWidth="1"/>
    <col min="14343" max="14343" width="17.83203125" style="160" customWidth="1"/>
    <col min="14344" max="14592" width="9.33203125" style="160"/>
    <col min="14593" max="14593" width="2.33203125" style="160" customWidth="1"/>
    <col min="14594" max="14594" width="17.5" style="160" customWidth="1"/>
    <col min="14595" max="14595" width="18.5" style="160" customWidth="1"/>
    <col min="14596" max="14596" width="17" style="160" customWidth="1"/>
    <col min="14597" max="14597" width="15.83203125" style="160" customWidth="1"/>
    <col min="14598" max="14598" width="19.33203125" style="160" customWidth="1"/>
    <col min="14599" max="14599" width="17.83203125" style="160" customWidth="1"/>
    <col min="14600" max="14848" width="9.33203125" style="160"/>
    <col min="14849" max="14849" width="2.33203125" style="160" customWidth="1"/>
    <col min="14850" max="14850" width="17.5" style="160" customWidth="1"/>
    <col min="14851" max="14851" width="18.5" style="160" customWidth="1"/>
    <col min="14852" max="14852" width="17" style="160" customWidth="1"/>
    <col min="14853" max="14853" width="15.83203125" style="160" customWidth="1"/>
    <col min="14854" max="14854" width="19.33203125" style="160" customWidth="1"/>
    <col min="14855" max="14855" width="17.83203125" style="160" customWidth="1"/>
    <col min="14856" max="15104" width="9.33203125" style="160"/>
    <col min="15105" max="15105" width="2.33203125" style="160" customWidth="1"/>
    <col min="15106" max="15106" width="17.5" style="160" customWidth="1"/>
    <col min="15107" max="15107" width="18.5" style="160" customWidth="1"/>
    <col min="15108" max="15108" width="17" style="160" customWidth="1"/>
    <col min="15109" max="15109" width="15.83203125" style="160" customWidth="1"/>
    <col min="15110" max="15110" width="19.33203125" style="160" customWidth="1"/>
    <col min="15111" max="15111" width="17.83203125" style="160" customWidth="1"/>
    <col min="15112" max="15360" width="9.33203125" style="160"/>
    <col min="15361" max="15361" width="2.33203125" style="160" customWidth="1"/>
    <col min="15362" max="15362" width="17.5" style="160" customWidth="1"/>
    <col min="15363" max="15363" width="18.5" style="160" customWidth="1"/>
    <col min="15364" max="15364" width="17" style="160" customWidth="1"/>
    <col min="15365" max="15365" width="15.83203125" style="160" customWidth="1"/>
    <col min="15366" max="15366" width="19.33203125" style="160" customWidth="1"/>
    <col min="15367" max="15367" width="17.83203125" style="160" customWidth="1"/>
    <col min="15368" max="15616" width="9.33203125" style="160"/>
    <col min="15617" max="15617" width="2.33203125" style="160" customWidth="1"/>
    <col min="15618" max="15618" width="17.5" style="160" customWidth="1"/>
    <col min="15619" max="15619" width="18.5" style="160" customWidth="1"/>
    <col min="15620" max="15620" width="17" style="160" customWidth="1"/>
    <col min="15621" max="15621" width="15.83203125" style="160" customWidth="1"/>
    <col min="15622" max="15622" width="19.33203125" style="160" customWidth="1"/>
    <col min="15623" max="15623" width="17.83203125" style="160" customWidth="1"/>
    <col min="15624" max="15872" width="9.33203125" style="160"/>
    <col min="15873" max="15873" width="2.33203125" style="160" customWidth="1"/>
    <col min="15874" max="15874" width="17.5" style="160" customWidth="1"/>
    <col min="15875" max="15875" width="18.5" style="160" customWidth="1"/>
    <col min="15876" max="15876" width="17" style="160" customWidth="1"/>
    <col min="15877" max="15877" width="15.83203125" style="160" customWidth="1"/>
    <col min="15878" max="15878" width="19.33203125" style="160" customWidth="1"/>
    <col min="15879" max="15879" width="17.83203125" style="160" customWidth="1"/>
    <col min="15880" max="16128" width="9.33203125" style="160"/>
    <col min="16129" max="16129" width="2.33203125" style="160" customWidth="1"/>
    <col min="16130" max="16130" width="17.5" style="160" customWidth="1"/>
    <col min="16131" max="16131" width="18.5" style="160" customWidth="1"/>
    <col min="16132" max="16132" width="17" style="160" customWidth="1"/>
    <col min="16133" max="16133" width="15.83203125" style="160" customWidth="1"/>
    <col min="16134" max="16134" width="19.33203125" style="160" customWidth="1"/>
    <col min="16135" max="16135" width="17.83203125" style="160" customWidth="1"/>
    <col min="16136" max="16384" width="9.33203125" style="160"/>
  </cols>
  <sheetData>
    <row r="1" spans="1:57" ht="21.75" customHeight="1">
      <c r="A1" s="158" t="s">
        <v>102</v>
      </c>
      <c r="B1" s="159"/>
      <c r="C1" s="159"/>
      <c r="D1" s="159"/>
      <c r="E1" s="159"/>
      <c r="F1" s="159"/>
      <c r="G1" s="159"/>
    </row>
    <row r="2" spans="1:57" ht="15" customHeight="1" thickBot="1"/>
    <row r="3" spans="1:57" ht="12.95" customHeight="1">
      <c r="A3" s="161" t="s">
        <v>4</v>
      </c>
      <c r="B3" s="162"/>
      <c r="C3" s="163" t="s">
        <v>103</v>
      </c>
      <c r="D3" s="163"/>
      <c r="E3" s="163"/>
      <c r="F3" s="163" t="s">
        <v>104</v>
      </c>
      <c r="G3" s="164"/>
    </row>
    <row r="4" spans="1:57" ht="12.95" customHeight="1">
      <c r="A4" s="165"/>
      <c r="B4" s="166"/>
      <c r="C4" s="264" t="str">
        <f>Rekapitulace!C1</f>
        <v xml:space="preserve">Kolín, parkoviště v ulici Za Baštou </v>
      </c>
      <c r="D4" s="265"/>
      <c r="E4" s="265"/>
      <c r="F4" s="167"/>
      <c r="G4" s="168"/>
    </row>
    <row r="5" spans="1:57" ht="12.95" customHeight="1">
      <c r="A5" s="169" t="s">
        <v>1</v>
      </c>
      <c r="B5" s="170"/>
      <c r="C5" s="171" t="s">
        <v>105</v>
      </c>
      <c r="D5" s="171"/>
      <c r="E5" s="171"/>
      <c r="F5" s="172" t="s">
        <v>106</v>
      </c>
      <c r="G5" s="173"/>
    </row>
    <row r="6" spans="1:57" ht="12.95" customHeight="1">
      <c r="A6" s="165"/>
      <c r="B6" s="166"/>
      <c r="C6" s="174"/>
      <c r="D6" s="175"/>
      <c r="E6" s="175"/>
      <c r="F6" s="176"/>
      <c r="G6" s="168"/>
    </row>
    <row r="7" spans="1:57">
      <c r="A7" s="169" t="s">
        <v>107</v>
      </c>
      <c r="B7" s="171"/>
      <c r="C7" s="266" t="s">
        <v>108</v>
      </c>
      <c r="D7" s="267"/>
      <c r="E7" s="177" t="s">
        <v>109</v>
      </c>
      <c r="F7" s="178"/>
      <c r="G7" s="179"/>
      <c r="H7" s="180"/>
      <c r="I7" s="180"/>
    </row>
    <row r="8" spans="1:57">
      <c r="A8" s="169" t="s">
        <v>110</v>
      </c>
      <c r="B8" s="171"/>
      <c r="C8" s="266" t="s">
        <v>162</v>
      </c>
      <c r="D8" s="267"/>
      <c r="E8" s="172" t="s">
        <v>111</v>
      </c>
      <c r="F8" s="171"/>
      <c r="G8" s="181"/>
    </row>
    <row r="9" spans="1:57">
      <c r="A9" s="182" t="s">
        <v>112</v>
      </c>
      <c r="B9" s="183"/>
      <c r="C9" s="183">
        <v>4</v>
      </c>
      <c r="D9" s="183"/>
      <c r="E9" s="184" t="s">
        <v>113</v>
      </c>
      <c r="F9" s="183"/>
      <c r="G9" s="185"/>
    </row>
    <row r="10" spans="1:57">
      <c r="A10" s="186" t="s">
        <v>114</v>
      </c>
      <c r="B10" s="167"/>
      <c r="C10" s="167"/>
      <c r="D10" s="167"/>
      <c r="E10" s="187" t="s">
        <v>115</v>
      </c>
      <c r="F10" s="167"/>
      <c r="G10" s="168"/>
      <c r="BA10" s="188"/>
      <c r="BB10" s="188"/>
      <c r="BC10" s="188"/>
      <c r="BD10" s="188"/>
      <c r="BE10" s="188"/>
    </row>
    <row r="11" spans="1:57">
      <c r="A11" s="186"/>
      <c r="B11" s="167"/>
      <c r="C11" s="167"/>
      <c r="D11" s="167"/>
      <c r="E11" s="268"/>
      <c r="F11" s="269"/>
      <c r="G11" s="270"/>
    </row>
    <row r="12" spans="1:57" ht="28.5" customHeight="1" thickBot="1">
      <c r="A12" s="189" t="s">
        <v>116</v>
      </c>
      <c r="B12" s="190"/>
      <c r="C12" s="190"/>
      <c r="D12" s="190"/>
      <c r="E12" s="191"/>
      <c r="F12" s="191"/>
      <c r="G12" s="192"/>
    </row>
    <row r="13" spans="1:57" ht="17.25" customHeight="1" thickBot="1">
      <c r="A13" s="193" t="s">
        <v>117</v>
      </c>
      <c r="B13" s="194"/>
      <c r="C13" s="195"/>
      <c r="D13" s="196" t="s">
        <v>118</v>
      </c>
      <c r="E13" s="197"/>
      <c r="F13" s="197"/>
      <c r="G13" s="195"/>
    </row>
    <row r="14" spans="1:57" ht="15.95" customHeight="1">
      <c r="A14" s="198"/>
      <c r="B14" s="199" t="s">
        <v>119</v>
      </c>
      <c r="C14" s="200"/>
      <c r="D14" s="271" t="str">
        <f>Rekapitulace!A22</f>
        <v>Dopravní opatření</v>
      </c>
      <c r="E14" s="272"/>
      <c r="F14" s="273"/>
      <c r="G14" s="261">
        <f>Rekapitulace!I22</f>
        <v>0</v>
      </c>
    </row>
    <row r="15" spans="1:57" ht="15.95" customHeight="1">
      <c r="A15" s="198" t="s">
        <v>120</v>
      </c>
      <c r="B15" s="199" t="s">
        <v>121</v>
      </c>
      <c r="C15" s="200"/>
      <c r="D15" s="274" t="str">
        <f>Rekapitulace!A23</f>
        <v>Vytýčení sítí</v>
      </c>
      <c r="E15" s="275"/>
      <c r="F15" s="276"/>
      <c r="G15" s="261">
        <f>Rekapitulace!I23</f>
        <v>0</v>
      </c>
    </row>
    <row r="16" spans="1:57" ht="15.95" customHeight="1">
      <c r="A16" s="198" t="s">
        <v>122</v>
      </c>
      <c r="B16" s="199" t="s">
        <v>123</v>
      </c>
      <c r="C16" s="261">
        <f>Rekapitulace!E17</f>
        <v>0</v>
      </c>
      <c r="D16" s="274" t="str">
        <f>Rekapitulace!A24</f>
        <v xml:space="preserve">Zaměření skutečného stavu </v>
      </c>
      <c r="E16" s="275"/>
      <c r="F16" s="276"/>
      <c r="G16" s="261">
        <f>Rekapitulace!I24</f>
        <v>0</v>
      </c>
    </row>
    <row r="17" spans="1:7" ht="15.95" customHeight="1">
      <c r="A17" s="201" t="s">
        <v>124</v>
      </c>
      <c r="B17" s="199" t="s">
        <v>125</v>
      </c>
      <c r="C17" s="261">
        <f>Rekapitulace!F17</f>
        <v>0</v>
      </c>
      <c r="D17" s="274" t="str">
        <f>Rekapitulace!A25</f>
        <v>Zařízení staveniště</v>
      </c>
      <c r="E17" s="275"/>
      <c r="F17" s="276"/>
      <c r="G17" s="261">
        <f>Rekapitulace!I25</f>
        <v>0</v>
      </c>
    </row>
    <row r="18" spans="1:7" ht="15.95" customHeight="1">
      <c r="A18" s="202" t="s">
        <v>126</v>
      </c>
      <c r="B18" s="199"/>
      <c r="C18" s="261">
        <f>SUM(C14:C17)</f>
        <v>0</v>
      </c>
      <c r="D18" s="203"/>
      <c r="E18" s="204"/>
      <c r="F18" s="205"/>
      <c r="G18" s="261"/>
    </row>
    <row r="19" spans="1:7" ht="15.95" customHeight="1">
      <c r="A19" s="202"/>
      <c r="B19" s="199"/>
      <c r="C19" s="200"/>
      <c r="D19" s="182"/>
      <c r="E19" s="204"/>
      <c r="F19" s="205"/>
      <c r="G19" s="261"/>
    </row>
    <row r="20" spans="1:7" ht="15.95" customHeight="1">
      <c r="A20" s="202" t="s">
        <v>127</v>
      </c>
      <c r="B20" s="199"/>
      <c r="C20" s="200"/>
      <c r="D20" s="182"/>
      <c r="E20" s="204"/>
      <c r="F20" s="205"/>
      <c r="G20" s="261"/>
    </row>
    <row r="21" spans="1:7" ht="15.95" customHeight="1">
      <c r="A21" s="186" t="s">
        <v>128</v>
      </c>
      <c r="B21" s="167"/>
      <c r="C21" s="261">
        <f>C18+C20</f>
        <v>0</v>
      </c>
      <c r="D21" s="182" t="s">
        <v>129</v>
      </c>
      <c r="E21" s="204"/>
      <c r="F21" s="205"/>
      <c r="G21" s="261">
        <v>0</v>
      </c>
    </row>
    <row r="22" spans="1:7" ht="15.95" customHeight="1" thickBot="1">
      <c r="A22" s="182" t="s">
        <v>130</v>
      </c>
      <c r="B22" s="183"/>
      <c r="C22" s="262">
        <f>C21+G22</f>
        <v>0</v>
      </c>
      <c r="D22" s="206" t="s">
        <v>131</v>
      </c>
      <c r="E22" s="207"/>
      <c r="F22" s="208"/>
      <c r="G22" s="261">
        <f>SUM(G14:G21)</f>
        <v>0</v>
      </c>
    </row>
    <row r="23" spans="1:7">
      <c r="A23" s="161" t="s">
        <v>132</v>
      </c>
      <c r="B23" s="163"/>
      <c r="C23" s="209" t="s">
        <v>133</v>
      </c>
      <c r="D23" s="163"/>
      <c r="E23" s="209" t="s">
        <v>134</v>
      </c>
      <c r="F23" s="163"/>
      <c r="G23" s="164"/>
    </row>
    <row r="24" spans="1:7">
      <c r="A24" s="169"/>
      <c r="B24" s="171"/>
      <c r="C24" s="172" t="s">
        <v>135</v>
      </c>
      <c r="D24" s="171"/>
      <c r="E24" s="172" t="s">
        <v>135</v>
      </c>
      <c r="F24" s="171"/>
      <c r="G24" s="173"/>
    </row>
    <row r="25" spans="1:7">
      <c r="A25" s="186" t="s">
        <v>136</v>
      </c>
      <c r="B25" s="210"/>
      <c r="C25" s="187" t="s">
        <v>136</v>
      </c>
      <c r="D25" s="167"/>
      <c r="E25" s="187" t="s">
        <v>136</v>
      </c>
      <c r="F25" s="167"/>
      <c r="G25" s="168"/>
    </row>
    <row r="26" spans="1:7">
      <c r="A26" s="186"/>
      <c r="B26" s="211"/>
      <c r="C26" s="187" t="s">
        <v>137</v>
      </c>
      <c r="D26" s="167"/>
      <c r="E26" s="187" t="s">
        <v>138</v>
      </c>
      <c r="F26" s="167"/>
      <c r="G26" s="168"/>
    </row>
    <row r="27" spans="1:7">
      <c r="A27" s="186"/>
      <c r="B27" s="167"/>
      <c r="C27" s="187"/>
      <c r="D27" s="167"/>
      <c r="E27" s="187"/>
      <c r="F27" s="167"/>
      <c r="G27" s="168"/>
    </row>
    <row r="28" spans="1:7" ht="97.5" customHeight="1">
      <c r="A28" s="186"/>
      <c r="B28" s="167"/>
      <c r="C28" s="187"/>
      <c r="D28" s="167"/>
      <c r="E28" s="187"/>
      <c r="F28" s="167"/>
      <c r="G28" s="168"/>
    </row>
    <row r="29" spans="1:7">
      <c r="A29" s="169" t="s">
        <v>139</v>
      </c>
      <c r="B29" s="171"/>
      <c r="C29" s="212">
        <v>0</v>
      </c>
      <c r="D29" s="171" t="s">
        <v>140</v>
      </c>
      <c r="E29" s="172"/>
      <c r="F29" s="213">
        <v>0</v>
      </c>
      <c r="G29" s="173"/>
    </row>
    <row r="30" spans="1:7">
      <c r="A30" s="169" t="s">
        <v>139</v>
      </c>
      <c r="B30" s="171"/>
      <c r="C30" s="212">
        <v>15</v>
      </c>
      <c r="D30" s="171" t="s">
        <v>140</v>
      </c>
      <c r="E30" s="172"/>
      <c r="F30" s="213">
        <v>0</v>
      </c>
      <c r="G30" s="173"/>
    </row>
    <row r="31" spans="1:7">
      <c r="A31" s="169" t="s">
        <v>141</v>
      </c>
      <c r="B31" s="171"/>
      <c r="C31" s="212">
        <v>15</v>
      </c>
      <c r="D31" s="171" t="s">
        <v>140</v>
      </c>
      <c r="E31" s="172"/>
      <c r="F31" s="214">
        <f>ROUND(PRODUCT(F30,C31/100),1)</f>
        <v>0</v>
      </c>
      <c r="G31" s="185"/>
    </row>
    <row r="32" spans="1:7">
      <c r="A32" s="169" t="s">
        <v>139</v>
      </c>
      <c r="B32" s="171"/>
      <c r="C32" s="212">
        <v>21</v>
      </c>
      <c r="D32" s="171" t="s">
        <v>140</v>
      </c>
      <c r="E32" s="172"/>
      <c r="F32" s="213">
        <f>C22</f>
        <v>0</v>
      </c>
      <c r="G32" s="173"/>
    </row>
    <row r="33" spans="1:8">
      <c r="A33" s="169" t="s">
        <v>141</v>
      </c>
      <c r="B33" s="171"/>
      <c r="C33" s="212">
        <v>21</v>
      </c>
      <c r="D33" s="171" t="s">
        <v>140</v>
      </c>
      <c r="E33" s="172"/>
      <c r="F33" s="214">
        <f>ROUND(PRODUCT(F32,C33/100),1)</f>
        <v>0</v>
      </c>
      <c r="G33" s="185"/>
    </row>
    <row r="34" spans="1:8" s="220" customFormat="1" ht="19.5" customHeight="1" thickBot="1">
      <c r="A34" s="215" t="s">
        <v>142</v>
      </c>
      <c r="B34" s="216"/>
      <c r="C34" s="216"/>
      <c r="D34" s="216"/>
      <c r="E34" s="217"/>
      <c r="F34" s="218">
        <f>CEILING(SUM(F29:F33),1)</f>
        <v>0</v>
      </c>
      <c r="G34" s="219"/>
    </row>
    <row r="36" spans="1:8">
      <c r="A36" s="221" t="s">
        <v>143</v>
      </c>
      <c r="B36" s="221"/>
      <c r="C36" s="221"/>
      <c r="D36" s="221"/>
      <c r="E36" s="221"/>
      <c r="F36" s="221"/>
      <c r="G36" s="221"/>
      <c r="H36" s="160" t="s">
        <v>144</v>
      </c>
    </row>
    <row r="37" spans="1:8" ht="14.25" customHeight="1">
      <c r="A37" s="221"/>
      <c r="B37" s="277"/>
      <c r="C37" s="277"/>
      <c r="D37" s="277"/>
      <c r="E37" s="277"/>
      <c r="F37" s="277"/>
      <c r="G37" s="277"/>
      <c r="H37" s="160" t="s">
        <v>144</v>
      </c>
    </row>
    <row r="38" spans="1:8" ht="12.75" customHeight="1">
      <c r="A38" s="222"/>
      <c r="B38" s="277"/>
      <c r="C38" s="277"/>
      <c r="D38" s="277"/>
      <c r="E38" s="277"/>
      <c r="F38" s="277"/>
      <c r="G38" s="277"/>
      <c r="H38" s="160" t="s">
        <v>144</v>
      </c>
    </row>
    <row r="39" spans="1:8">
      <c r="A39" s="222"/>
      <c r="B39" s="277"/>
      <c r="C39" s="277"/>
      <c r="D39" s="277"/>
      <c r="E39" s="277"/>
      <c r="F39" s="277"/>
      <c r="G39" s="277"/>
      <c r="H39" s="160" t="s">
        <v>144</v>
      </c>
    </row>
    <row r="40" spans="1:8">
      <c r="A40" s="222"/>
      <c r="B40" s="277"/>
      <c r="C40" s="277"/>
      <c r="D40" s="277"/>
      <c r="E40" s="277"/>
      <c r="F40" s="277"/>
      <c r="G40" s="277"/>
      <c r="H40" s="160" t="s">
        <v>144</v>
      </c>
    </row>
    <row r="41" spans="1:8">
      <c r="A41" s="222"/>
      <c r="B41" s="277"/>
      <c r="C41" s="277"/>
      <c r="D41" s="277"/>
      <c r="E41" s="277"/>
      <c r="F41" s="277"/>
      <c r="G41" s="277"/>
      <c r="H41" s="160" t="s">
        <v>144</v>
      </c>
    </row>
    <row r="42" spans="1:8">
      <c r="A42" s="222"/>
      <c r="B42" s="277"/>
      <c r="C42" s="277"/>
      <c r="D42" s="277"/>
      <c r="E42" s="277"/>
      <c r="F42" s="277"/>
      <c r="G42" s="277"/>
      <c r="H42" s="160" t="s">
        <v>144</v>
      </c>
    </row>
    <row r="43" spans="1:8">
      <c r="A43" s="222"/>
      <c r="B43" s="277"/>
      <c r="C43" s="277"/>
      <c r="D43" s="277"/>
      <c r="E43" s="277"/>
      <c r="F43" s="277"/>
      <c r="G43" s="277"/>
      <c r="H43" s="160" t="s">
        <v>144</v>
      </c>
    </row>
    <row r="44" spans="1:8">
      <c r="A44" s="222"/>
      <c r="B44" s="277"/>
      <c r="C44" s="277"/>
      <c r="D44" s="277"/>
      <c r="E44" s="277"/>
      <c r="F44" s="277"/>
      <c r="G44" s="277"/>
      <c r="H44" s="160" t="s">
        <v>144</v>
      </c>
    </row>
    <row r="45" spans="1:8" ht="3" customHeight="1">
      <c r="A45" s="222"/>
      <c r="B45" s="277"/>
      <c r="C45" s="277"/>
      <c r="D45" s="277"/>
      <c r="E45" s="277"/>
      <c r="F45" s="277"/>
      <c r="G45" s="277"/>
      <c r="H45" s="160" t="s">
        <v>144</v>
      </c>
    </row>
    <row r="46" spans="1:8">
      <c r="B46" s="263"/>
      <c r="C46" s="263"/>
      <c r="D46" s="263"/>
      <c r="E46" s="263"/>
      <c r="F46" s="263"/>
      <c r="G46" s="263"/>
    </row>
    <row r="47" spans="1:8">
      <c r="B47" s="263"/>
      <c r="C47" s="263"/>
      <c r="D47" s="263"/>
      <c r="E47" s="263"/>
      <c r="F47" s="263"/>
      <c r="G47" s="263"/>
    </row>
    <row r="48" spans="1:8">
      <c r="B48" s="263"/>
      <c r="C48" s="263"/>
      <c r="D48" s="263"/>
      <c r="E48" s="263"/>
      <c r="F48" s="263"/>
      <c r="G48" s="263"/>
    </row>
    <row r="49" spans="2:7">
      <c r="B49" s="263"/>
      <c r="C49" s="263"/>
      <c r="D49" s="263"/>
      <c r="E49" s="263"/>
      <c r="F49" s="263"/>
      <c r="G49" s="263"/>
    </row>
    <row r="50" spans="2:7">
      <c r="B50" s="263"/>
      <c r="C50" s="263"/>
      <c r="D50" s="263"/>
      <c r="E50" s="263"/>
      <c r="F50" s="263"/>
      <c r="G50" s="263"/>
    </row>
    <row r="51" spans="2:7">
      <c r="B51" s="263"/>
      <c r="C51" s="263"/>
      <c r="D51" s="263"/>
      <c r="E51" s="263"/>
      <c r="F51" s="263"/>
      <c r="G51" s="263"/>
    </row>
    <row r="52" spans="2:7">
      <c r="B52" s="263"/>
      <c r="C52" s="263"/>
      <c r="D52" s="263"/>
      <c r="E52" s="263"/>
      <c r="F52" s="263"/>
      <c r="G52" s="263"/>
    </row>
    <row r="53" spans="2:7">
      <c r="B53" s="263"/>
      <c r="C53" s="263"/>
      <c r="D53" s="263"/>
      <c r="E53" s="263"/>
      <c r="F53" s="263"/>
      <c r="G53" s="263"/>
    </row>
    <row r="54" spans="2:7">
      <c r="B54" s="263"/>
      <c r="C54" s="263"/>
      <c r="D54" s="263"/>
      <c r="E54" s="263"/>
      <c r="F54" s="263"/>
      <c r="G54" s="263"/>
    </row>
    <row r="55" spans="2:7">
      <c r="B55" s="263"/>
      <c r="C55" s="263"/>
      <c r="D55" s="263"/>
      <c r="E55" s="263"/>
      <c r="F55" s="263"/>
      <c r="G55" s="263"/>
    </row>
  </sheetData>
  <mergeCells count="19">
    <mergeCell ref="B55:G55"/>
    <mergeCell ref="B49:G49"/>
    <mergeCell ref="B50:G50"/>
    <mergeCell ref="B51:G51"/>
    <mergeCell ref="B52:G52"/>
    <mergeCell ref="B53:G53"/>
    <mergeCell ref="B54:G54"/>
    <mergeCell ref="B48:G48"/>
    <mergeCell ref="C4:E4"/>
    <mergeCell ref="C7:D7"/>
    <mergeCell ref="C8:D8"/>
    <mergeCell ref="E11:G11"/>
    <mergeCell ref="D14:F14"/>
    <mergeCell ref="D15:F15"/>
    <mergeCell ref="D16:F16"/>
    <mergeCell ref="D17:F17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E77"/>
  <sheetViews>
    <sheetView view="pageBreakPreview" zoomScaleSheetLayoutView="100" workbookViewId="0">
      <selection activeCell="C2" sqref="C2"/>
    </sheetView>
  </sheetViews>
  <sheetFormatPr defaultRowHeight="12.75"/>
  <cols>
    <col min="1" max="1" width="8.5" style="160" customWidth="1"/>
    <col min="2" max="2" width="7.1640625" style="160" customWidth="1"/>
    <col min="3" max="3" width="13.33203125" style="160" customWidth="1"/>
    <col min="4" max="4" width="18.5" style="160" customWidth="1"/>
    <col min="5" max="5" width="13.83203125" style="160" bestFit="1" customWidth="1"/>
    <col min="6" max="6" width="12.6640625" style="160" customWidth="1"/>
    <col min="7" max="7" width="12.83203125" style="160" customWidth="1"/>
    <col min="8" max="8" width="13" style="160" customWidth="1"/>
    <col min="9" max="9" width="12.5" style="160" customWidth="1"/>
    <col min="10" max="256" width="9.33203125" style="160"/>
    <col min="257" max="257" width="8.5" style="160" customWidth="1"/>
    <col min="258" max="258" width="7.1640625" style="160" customWidth="1"/>
    <col min="259" max="259" width="13.33203125" style="160" customWidth="1"/>
    <col min="260" max="260" width="18.5" style="160" customWidth="1"/>
    <col min="261" max="261" width="13.1640625" style="160" customWidth="1"/>
    <col min="262" max="262" width="12.6640625" style="160" customWidth="1"/>
    <col min="263" max="263" width="12.83203125" style="160" customWidth="1"/>
    <col min="264" max="264" width="13" style="160" customWidth="1"/>
    <col min="265" max="265" width="12.5" style="160" customWidth="1"/>
    <col min="266" max="512" width="9.33203125" style="160"/>
    <col min="513" max="513" width="8.5" style="160" customWidth="1"/>
    <col min="514" max="514" width="7.1640625" style="160" customWidth="1"/>
    <col min="515" max="515" width="13.33203125" style="160" customWidth="1"/>
    <col min="516" max="516" width="18.5" style="160" customWidth="1"/>
    <col min="517" max="517" width="13.1640625" style="160" customWidth="1"/>
    <col min="518" max="518" width="12.6640625" style="160" customWidth="1"/>
    <col min="519" max="519" width="12.83203125" style="160" customWidth="1"/>
    <col min="520" max="520" width="13" style="160" customWidth="1"/>
    <col min="521" max="521" width="12.5" style="160" customWidth="1"/>
    <col min="522" max="768" width="9.33203125" style="160"/>
    <col min="769" max="769" width="8.5" style="160" customWidth="1"/>
    <col min="770" max="770" width="7.1640625" style="160" customWidth="1"/>
    <col min="771" max="771" width="13.33203125" style="160" customWidth="1"/>
    <col min="772" max="772" width="18.5" style="160" customWidth="1"/>
    <col min="773" max="773" width="13.1640625" style="160" customWidth="1"/>
    <col min="774" max="774" width="12.6640625" style="160" customWidth="1"/>
    <col min="775" max="775" width="12.83203125" style="160" customWidth="1"/>
    <col min="776" max="776" width="13" style="160" customWidth="1"/>
    <col min="777" max="777" width="12.5" style="160" customWidth="1"/>
    <col min="778" max="1024" width="9.33203125" style="160"/>
    <col min="1025" max="1025" width="8.5" style="160" customWidth="1"/>
    <col min="1026" max="1026" width="7.1640625" style="160" customWidth="1"/>
    <col min="1027" max="1027" width="13.33203125" style="160" customWidth="1"/>
    <col min="1028" max="1028" width="18.5" style="160" customWidth="1"/>
    <col min="1029" max="1029" width="13.1640625" style="160" customWidth="1"/>
    <col min="1030" max="1030" width="12.6640625" style="160" customWidth="1"/>
    <col min="1031" max="1031" width="12.83203125" style="160" customWidth="1"/>
    <col min="1032" max="1032" width="13" style="160" customWidth="1"/>
    <col min="1033" max="1033" width="12.5" style="160" customWidth="1"/>
    <col min="1034" max="1280" width="9.33203125" style="160"/>
    <col min="1281" max="1281" width="8.5" style="160" customWidth="1"/>
    <col min="1282" max="1282" width="7.1640625" style="160" customWidth="1"/>
    <col min="1283" max="1283" width="13.33203125" style="160" customWidth="1"/>
    <col min="1284" max="1284" width="18.5" style="160" customWidth="1"/>
    <col min="1285" max="1285" width="13.1640625" style="160" customWidth="1"/>
    <col min="1286" max="1286" width="12.6640625" style="160" customWidth="1"/>
    <col min="1287" max="1287" width="12.83203125" style="160" customWidth="1"/>
    <col min="1288" max="1288" width="13" style="160" customWidth="1"/>
    <col min="1289" max="1289" width="12.5" style="160" customWidth="1"/>
    <col min="1290" max="1536" width="9.33203125" style="160"/>
    <col min="1537" max="1537" width="8.5" style="160" customWidth="1"/>
    <col min="1538" max="1538" width="7.1640625" style="160" customWidth="1"/>
    <col min="1539" max="1539" width="13.33203125" style="160" customWidth="1"/>
    <col min="1540" max="1540" width="18.5" style="160" customWidth="1"/>
    <col min="1541" max="1541" width="13.1640625" style="160" customWidth="1"/>
    <col min="1542" max="1542" width="12.6640625" style="160" customWidth="1"/>
    <col min="1543" max="1543" width="12.83203125" style="160" customWidth="1"/>
    <col min="1544" max="1544" width="13" style="160" customWidth="1"/>
    <col min="1545" max="1545" width="12.5" style="160" customWidth="1"/>
    <col min="1546" max="1792" width="9.33203125" style="160"/>
    <col min="1793" max="1793" width="8.5" style="160" customWidth="1"/>
    <col min="1794" max="1794" width="7.1640625" style="160" customWidth="1"/>
    <col min="1795" max="1795" width="13.33203125" style="160" customWidth="1"/>
    <col min="1796" max="1796" width="18.5" style="160" customWidth="1"/>
    <col min="1797" max="1797" width="13.1640625" style="160" customWidth="1"/>
    <col min="1798" max="1798" width="12.6640625" style="160" customWidth="1"/>
    <col min="1799" max="1799" width="12.83203125" style="160" customWidth="1"/>
    <col min="1800" max="1800" width="13" style="160" customWidth="1"/>
    <col min="1801" max="1801" width="12.5" style="160" customWidth="1"/>
    <col min="1802" max="2048" width="9.33203125" style="160"/>
    <col min="2049" max="2049" width="8.5" style="160" customWidth="1"/>
    <col min="2050" max="2050" width="7.1640625" style="160" customWidth="1"/>
    <col min="2051" max="2051" width="13.33203125" style="160" customWidth="1"/>
    <col min="2052" max="2052" width="18.5" style="160" customWidth="1"/>
    <col min="2053" max="2053" width="13.1640625" style="160" customWidth="1"/>
    <col min="2054" max="2054" width="12.6640625" style="160" customWidth="1"/>
    <col min="2055" max="2055" width="12.83203125" style="160" customWidth="1"/>
    <col min="2056" max="2056" width="13" style="160" customWidth="1"/>
    <col min="2057" max="2057" width="12.5" style="160" customWidth="1"/>
    <col min="2058" max="2304" width="9.33203125" style="160"/>
    <col min="2305" max="2305" width="8.5" style="160" customWidth="1"/>
    <col min="2306" max="2306" width="7.1640625" style="160" customWidth="1"/>
    <col min="2307" max="2307" width="13.33203125" style="160" customWidth="1"/>
    <col min="2308" max="2308" width="18.5" style="160" customWidth="1"/>
    <col min="2309" max="2309" width="13.1640625" style="160" customWidth="1"/>
    <col min="2310" max="2310" width="12.6640625" style="160" customWidth="1"/>
    <col min="2311" max="2311" width="12.83203125" style="160" customWidth="1"/>
    <col min="2312" max="2312" width="13" style="160" customWidth="1"/>
    <col min="2313" max="2313" width="12.5" style="160" customWidth="1"/>
    <col min="2314" max="2560" width="9.33203125" style="160"/>
    <col min="2561" max="2561" width="8.5" style="160" customWidth="1"/>
    <col min="2562" max="2562" width="7.1640625" style="160" customWidth="1"/>
    <col min="2563" max="2563" width="13.33203125" style="160" customWidth="1"/>
    <col min="2564" max="2564" width="18.5" style="160" customWidth="1"/>
    <col min="2565" max="2565" width="13.1640625" style="160" customWidth="1"/>
    <col min="2566" max="2566" width="12.6640625" style="160" customWidth="1"/>
    <col min="2567" max="2567" width="12.83203125" style="160" customWidth="1"/>
    <col min="2568" max="2568" width="13" style="160" customWidth="1"/>
    <col min="2569" max="2569" width="12.5" style="160" customWidth="1"/>
    <col min="2570" max="2816" width="9.33203125" style="160"/>
    <col min="2817" max="2817" width="8.5" style="160" customWidth="1"/>
    <col min="2818" max="2818" width="7.1640625" style="160" customWidth="1"/>
    <col min="2819" max="2819" width="13.33203125" style="160" customWidth="1"/>
    <col min="2820" max="2820" width="18.5" style="160" customWidth="1"/>
    <col min="2821" max="2821" width="13.1640625" style="160" customWidth="1"/>
    <col min="2822" max="2822" width="12.6640625" style="160" customWidth="1"/>
    <col min="2823" max="2823" width="12.83203125" style="160" customWidth="1"/>
    <col min="2824" max="2824" width="13" style="160" customWidth="1"/>
    <col min="2825" max="2825" width="12.5" style="160" customWidth="1"/>
    <col min="2826" max="3072" width="9.33203125" style="160"/>
    <col min="3073" max="3073" width="8.5" style="160" customWidth="1"/>
    <col min="3074" max="3074" width="7.1640625" style="160" customWidth="1"/>
    <col min="3075" max="3075" width="13.33203125" style="160" customWidth="1"/>
    <col min="3076" max="3076" width="18.5" style="160" customWidth="1"/>
    <col min="3077" max="3077" width="13.1640625" style="160" customWidth="1"/>
    <col min="3078" max="3078" width="12.6640625" style="160" customWidth="1"/>
    <col min="3079" max="3079" width="12.83203125" style="160" customWidth="1"/>
    <col min="3080" max="3080" width="13" style="160" customWidth="1"/>
    <col min="3081" max="3081" width="12.5" style="160" customWidth="1"/>
    <col min="3082" max="3328" width="9.33203125" style="160"/>
    <col min="3329" max="3329" width="8.5" style="160" customWidth="1"/>
    <col min="3330" max="3330" width="7.1640625" style="160" customWidth="1"/>
    <col min="3331" max="3331" width="13.33203125" style="160" customWidth="1"/>
    <col min="3332" max="3332" width="18.5" style="160" customWidth="1"/>
    <col min="3333" max="3333" width="13.1640625" style="160" customWidth="1"/>
    <col min="3334" max="3334" width="12.6640625" style="160" customWidth="1"/>
    <col min="3335" max="3335" width="12.83203125" style="160" customWidth="1"/>
    <col min="3336" max="3336" width="13" style="160" customWidth="1"/>
    <col min="3337" max="3337" width="12.5" style="160" customWidth="1"/>
    <col min="3338" max="3584" width="9.33203125" style="160"/>
    <col min="3585" max="3585" width="8.5" style="160" customWidth="1"/>
    <col min="3586" max="3586" width="7.1640625" style="160" customWidth="1"/>
    <col min="3587" max="3587" width="13.33203125" style="160" customWidth="1"/>
    <col min="3588" max="3588" width="18.5" style="160" customWidth="1"/>
    <col min="3589" max="3589" width="13.1640625" style="160" customWidth="1"/>
    <col min="3590" max="3590" width="12.6640625" style="160" customWidth="1"/>
    <col min="3591" max="3591" width="12.83203125" style="160" customWidth="1"/>
    <col min="3592" max="3592" width="13" style="160" customWidth="1"/>
    <col min="3593" max="3593" width="12.5" style="160" customWidth="1"/>
    <col min="3594" max="3840" width="9.33203125" style="160"/>
    <col min="3841" max="3841" width="8.5" style="160" customWidth="1"/>
    <col min="3842" max="3842" width="7.1640625" style="160" customWidth="1"/>
    <col min="3843" max="3843" width="13.33203125" style="160" customWidth="1"/>
    <col min="3844" max="3844" width="18.5" style="160" customWidth="1"/>
    <col min="3845" max="3845" width="13.1640625" style="160" customWidth="1"/>
    <col min="3846" max="3846" width="12.6640625" style="160" customWidth="1"/>
    <col min="3847" max="3847" width="12.83203125" style="160" customWidth="1"/>
    <col min="3848" max="3848" width="13" style="160" customWidth="1"/>
    <col min="3849" max="3849" width="12.5" style="160" customWidth="1"/>
    <col min="3850" max="4096" width="9.33203125" style="160"/>
    <col min="4097" max="4097" width="8.5" style="160" customWidth="1"/>
    <col min="4098" max="4098" width="7.1640625" style="160" customWidth="1"/>
    <col min="4099" max="4099" width="13.33203125" style="160" customWidth="1"/>
    <col min="4100" max="4100" width="18.5" style="160" customWidth="1"/>
    <col min="4101" max="4101" width="13.1640625" style="160" customWidth="1"/>
    <col min="4102" max="4102" width="12.6640625" style="160" customWidth="1"/>
    <col min="4103" max="4103" width="12.83203125" style="160" customWidth="1"/>
    <col min="4104" max="4104" width="13" style="160" customWidth="1"/>
    <col min="4105" max="4105" width="12.5" style="160" customWidth="1"/>
    <col min="4106" max="4352" width="9.33203125" style="160"/>
    <col min="4353" max="4353" width="8.5" style="160" customWidth="1"/>
    <col min="4354" max="4354" width="7.1640625" style="160" customWidth="1"/>
    <col min="4355" max="4355" width="13.33203125" style="160" customWidth="1"/>
    <col min="4356" max="4356" width="18.5" style="160" customWidth="1"/>
    <col min="4357" max="4357" width="13.1640625" style="160" customWidth="1"/>
    <col min="4358" max="4358" width="12.6640625" style="160" customWidth="1"/>
    <col min="4359" max="4359" width="12.83203125" style="160" customWidth="1"/>
    <col min="4360" max="4360" width="13" style="160" customWidth="1"/>
    <col min="4361" max="4361" width="12.5" style="160" customWidth="1"/>
    <col min="4362" max="4608" width="9.33203125" style="160"/>
    <col min="4609" max="4609" width="8.5" style="160" customWidth="1"/>
    <col min="4610" max="4610" width="7.1640625" style="160" customWidth="1"/>
    <col min="4611" max="4611" width="13.33203125" style="160" customWidth="1"/>
    <col min="4612" max="4612" width="18.5" style="160" customWidth="1"/>
    <col min="4613" max="4613" width="13.1640625" style="160" customWidth="1"/>
    <col min="4614" max="4614" width="12.6640625" style="160" customWidth="1"/>
    <col min="4615" max="4615" width="12.83203125" style="160" customWidth="1"/>
    <col min="4616" max="4616" width="13" style="160" customWidth="1"/>
    <col min="4617" max="4617" width="12.5" style="160" customWidth="1"/>
    <col min="4618" max="4864" width="9.33203125" style="160"/>
    <col min="4865" max="4865" width="8.5" style="160" customWidth="1"/>
    <col min="4866" max="4866" width="7.1640625" style="160" customWidth="1"/>
    <col min="4867" max="4867" width="13.33203125" style="160" customWidth="1"/>
    <col min="4868" max="4868" width="18.5" style="160" customWidth="1"/>
    <col min="4869" max="4869" width="13.1640625" style="160" customWidth="1"/>
    <col min="4870" max="4870" width="12.6640625" style="160" customWidth="1"/>
    <col min="4871" max="4871" width="12.83203125" style="160" customWidth="1"/>
    <col min="4872" max="4872" width="13" style="160" customWidth="1"/>
    <col min="4873" max="4873" width="12.5" style="160" customWidth="1"/>
    <col min="4874" max="5120" width="9.33203125" style="160"/>
    <col min="5121" max="5121" width="8.5" style="160" customWidth="1"/>
    <col min="5122" max="5122" width="7.1640625" style="160" customWidth="1"/>
    <col min="5123" max="5123" width="13.33203125" style="160" customWidth="1"/>
    <col min="5124" max="5124" width="18.5" style="160" customWidth="1"/>
    <col min="5125" max="5125" width="13.1640625" style="160" customWidth="1"/>
    <col min="5126" max="5126" width="12.6640625" style="160" customWidth="1"/>
    <col min="5127" max="5127" width="12.83203125" style="160" customWidth="1"/>
    <col min="5128" max="5128" width="13" style="160" customWidth="1"/>
    <col min="5129" max="5129" width="12.5" style="160" customWidth="1"/>
    <col min="5130" max="5376" width="9.33203125" style="160"/>
    <col min="5377" max="5377" width="8.5" style="160" customWidth="1"/>
    <col min="5378" max="5378" width="7.1640625" style="160" customWidth="1"/>
    <col min="5379" max="5379" width="13.33203125" style="160" customWidth="1"/>
    <col min="5380" max="5380" width="18.5" style="160" customWidth="1"/>
    <col min="5381" max="5381" width="13.1640625" style="160" customWidth="1"/>
    <col min="5382" max="5382" width="12.6640625" style="160" customWidth="1"/>
    <col min="5383" max="5383" width="12.83203125" style="160" customWidth="1"/>
    <col min="5384" max="5384" width="13" style="160" customWidth="1"/>
    <col min="5385" max="5385" width="12.5" style="160" customWidth="1"/>
    <col min="5386" max="5632" width="9.33203125" style="160"/>
    <col min="5633" max="5633" width="8.5" style="160" customWidth="1"/>
    <col min="5634" max="5634" width="7.1640625" style="160" customWidth="1"/>
    <col min="5635" max="5635" width="13.33203125" style="160" customWidth="1"/>
    <col min="5636" max="5636" width="18.5" style="160" customWidth="1"/>
    <col min="5637" max="5637" width="13.1640625" style="160" customWidth="1"/>
    <col min="5638" max="5638" width="12.6640625" style="160" customWidth="1"/>
    <col min="5639" max="5639" width="12.83203125" style="160" customWidth="1"/>
    <col min="5640" max="5640" width="13" style="160" customWidth="1"/>
    <col min="5641" max="5641" width="12.5" style="160" customWidth="1"/>
    <col min="5642" max="5888" width="9.33203125" style="160"/>
    <col min="5889" max="5889" width="8.5" style="160" customWidth="1"/>
    <col min="5890" max="5890" width="7.1640625" style="160" customWidth="1"/>
    <col min="5891" max="5891" width="13.33203125" style="160" customWidth="1"/>
    <col min="5892" max="5892" width="18.5" style="160" customWidth="1"/>
    <col min="5893" max="5893" width="13.1640625" style="160" customWidth="1"/>
    <col min="5894" max="5894" width="12.6640625" style="160" customWidth="1"/>
    <col min="5895" max="5895" width="12.83203125" style="160" customWidth="1"/>
    <col min="5896" max="5896" width="13" style="160" customWidth="1"/>
    <col min="5897" max="5897" width="12.5" style="160" customWidth="1"/>
    <col min="5898" max="6144" width="9.33203125" style="160"/>
    <col min="6145" max="6145" width="8.5" style="160" customWidth="1"/>
    <col min="6146" max="6146" width="7.1640625" style="160" customWidth="1"/>
    <col min="6147" max="6147" width="13.33203125" style="160" customWidth="1"/>
    <col min="6148" max="6148" width="18.5" style="160" customWidth="1"/>
    <col min="6149" max="6149" width="13.1640625" style="160" customWidth="1"/>
    <col min="6150" max="6150" width="12.6640625" style="160" customWidth="1"/>
    <col min="6151" max="6151" width="12.83203125" style="160" customWidth="1"/>
    <col min="6152" max="6152" width="13" style="160" customWidth="1"/>
    <col min="6153" max="6153" width="12.5" style="160" customWidth="1"/>
    <col min="6154" max="6400" width="9.33203125" style="160"/>
    <col min="6401" max="6401" width="8.5" style="160" customWidth="1"/>
    <col min="6402" max="6402" width="7.1640625" style="160" customWidth="1"/>
    <col min="6403" max="6403" width="13.33203125" style="160" customWidth="1"/>
    <col min="6404" max="6404" width="18.5" style="160" customWidth="1"/>
    <col min="6405" max="6405" width="13.1640625" style="160" customWidth="1"/>
    <col min="6406" max="6406" width="12.6640625" style="160" customWidth="1"/>
    <col min="6407" max="6407" width="12.83203125" style="160" customWidth="1"/>
    <col min="6408" max="6408" width="13" style="160" customWidth="1"/>
    <col min="6409" max="6409" width="12.5" style="160" customWidth="1"/>
    <col min="6410" max="6656" width="9.33203125" style="160"/>
    <col min="6657" max="6657" width="8.5" style="160" customWidth="1"/>
    <col min="6658" max="6658" width="7.1640625" style="160" customWidth="1"/>
    <col min="6659" max="6659" width="13.33203125" style="160" customWidth="1"/>
    <col min="6660" max="6660" width="18.5" style="160" customWidth="1"/>
    <col min="6661" max="6661" width="13.1640625" style="160" customWidth="1"/>
    <col min="6662" max="6662" width="12.6640625" style="160" customWidth="1"/>
    <col min="6663" max="6663" width="12.83203125" style="160" customWidth="1"/>
    <col min="6664" max="6664" width="13" style="160" customWidth="1"/>
    <col min="6665" max="6665" width="12.5" style="160" customWidth="1"/>
    <col min="6666" max="6912" width="9.33203125" style="160"/>
    <col min="6913" max="6913" width="8.5" style="160" customWidth="1"/>
    <col min="6914" max="6914" width="7.1640625" style="160" customWidth="1"/>
    <col min="6915" max="6915" width="13.33203125" style="160" customWidth="1"/>
    <col min="6916" max="6916" width="18.5" style="160" customWidth="1"/>
    <col min="6917" max="6917" width="13.1640625" style="160" customWidth="1"/>
    <col min="6918" max="6918" width="12.6640625" style="160" customWidth="1"/>
    <col min="6919" max="6919" width="12.83203125" style="160" customWidth="1"/>
    <col min="6920" max="6920" width="13" style="160" customWidth="1"/>
    <col min="6921" max="6921" width="12.5" style="160" customWidth="1"/>
    <col min="6922" max="7168" width="9.33203125" style="160"/>
    <col min="7169" max="7169" width="8.5" style="160" customWidth="1"/>
    <col min="7170" max="7170" width="7.1640625" style="160" customWidth="1"/>
    <col min="7171" max="7171" width="13.33203125" style="160" customWidth="1"/>
    <col min="7172" max="7172" width="18.5" style="160" customWidth="1"/>
    <col min="7173" max="7173" width="13.1640625" style="160" customWidth="1"/>
    <col min="7174" max="7174" width="12.6640625" style="160" customWidth="1"/>
    <col min="7175" max="7175" width="12.83203125" style="160" customWidth="1"/>
    <col min="7176" max="7176" width="13" style="160" customWidth="1"/>
    <col min="7177" max="7177" width="12.5" style="160" customWidth="1"/>
    <col min="7178" max="7424" width="9.33203125" style="160"/>
    <col min="7425" max="7425" width="8.5" style="160" customWidth="1"/>
    <col min="7426" max="7426" width="7.1640625" style="160" customWidth="1"/>
    <col min="7427" max="7427" width="13.33203125" style="160" customWidth="1"/>
    <col min="7428" max="7428" width="18.5" style="160" customWidth="1"/>
    <col min="7429" max="7429" width="13.1640625" style="160" customWidth="1"/>
    <col min="7430" max="7430" width="12.6640625" style="160" customWidth="1"/>
    <col min="7431" max="7431" width="12.83203125" style="160" customWidth="1"/>
    <col min="7432" max="7432" width="13" style="160" customWidth="1"/>
    <col min="7433" max="7433" width="12.5" style="160" customWidth="1"/>
    <col min="7434" max="7680" width="9.33203125" style="160"/>
    <col min="7681" max="7681" width="8.5" style="160" customWidth="1"/>
    <col min="7682" max="7682" width="7.1640625" style="160" customWidth="1"/>
    <col min="7683" max="7683" width="13.33203125" style="160" customWidth="1"/>
    <col min="7684" max="7684" width="18.5" style="160" customWidth="1"/>
    <col min="7685" max="7685" width="13.1640625" style="160" customWidth="1"/>
    <col min="7686" max="7686" width="12.6640625" style="160" customWidth="1"/>
    <col min="7687" max="7687" width="12.83203125" style="160" customWidth="1"/>
    <col min="7688" max="7688" width="13" style="160" customWidth="1"/>
    <col min="7689" max="7689" width="12.5" style="160" customWidth="1"/>
    <col min="7690" max="7936" width="9.33203125" style="160"/>
    <col min="7937" max="7937" width="8.5" style="160" customWidth="1"/>
    <col min="7938" max="7938" width="7.1640625" style="160" customWidth="1"/>
    <col min="7939" max="7939" width="13.33203125" style="160" customWidth="1"/>
    <col min="7940" max="7940" width="18.5" style="160" customWidth="1"/>
    <col min="7941" max="7941" width="13.1640625" style="160" customWidth="1"/>
    <col min="7942" max="7942" width="12.6640625" style="160" customWidth="1"/>
    <col min="7943" max="7943" width="12.83203125" style="160" customWidth="1"/>
    <col min="7944" max="7944" width="13" style="160" customWidth="1"/>
    <col min="7945" max="7945" width="12.5" style="160" customWidth="1"/>
    <col min="7946" max="8192" width="9.33203125" style="160"/>
    <col min="8193" max="8193" width="8.5" style="160" customWidth="1"/>
    <col min="8194" max="8194" width="7.1640625" style="160" customWidth="1"/>
    <col min="8195" max="8195" width="13.33203125" style="160" customWidth="1"/>
    <col min="8196" max="8196" width="18.5" style="160" customWidth="1"/>
    <col min="8197" max="8197" width="13.1640625" style="160" customWidth="1"/>
    <col min="8198" max="8198" width="12.6640625" style="160" customWidth="1"/>
    <col min="8199" max="8199" width="12.83203125" style="160" customWidth="1"/>
    <col min="8200" max="8200" width="13" style="160" customWidth="1"/>
    <col min="8201" max="8201" width="12.5" style="160" customWidth="1"/>
    <col min="8202" max="8448" width="9.33203125" style="160"/>
    <col min="8449" max="8449" width="8.5" style="160" customWidth="1"/>
    <col min="8450" max="8450" width="7.1640625" style="160" customWidth="1"/>
    <col min="8451" max="8451" width="13.33203125" style="160" customWidth="1"/>
    <col min="8452" max="8452" width="18.5" style="160" customWidth="1"/>
    <col min="8453" max="8453" width="13.1640625" style="160" customWidth="1"/>
    <col min="8454" max="8454" width="12.6640625" style="160" customWidth="1"/>
    <col min="8455" max="8455" width="12.83203125" style="160" customWidth="1"/>
    <col min="8456" max="8456" width="13" style="160" customWidth="1"/>
    <col min="8457" max="8457" width="12.5" style="160" customWidth="1"/>
    <col min="8458" max="8704" width="9.33203125" style="160"/>
    <col min="8705" max="8705" width="8.5" style="160" customWidth="1"/>
    <col min="8706" max="8706" width="7.1640625" style="160" customWidth="1"/>
    <col min="8707" max="8707" width="13.33203125" style="160" customWidth="1"/>
    <col min="8708" max="8708" width="18.5" style="160" customWidth="1"/>
    <col min="8709" max="8709" width="13.1640625" style="160" customWidth="1"/>
    <col min="8710" max="8710" width="12.6640625" style="160" customWidth="1"/>
    <col min="8711" max="8711" width="12.83203125" style="160" customWidth="1"/>
    <col min="8712" max="8712" width="13" style="160" customWidth="1"/>
    <col min="8713" max="8713" width="12.5" style="160" customWidth="1"/>
    <col min="8714" max="8960" width="9.33203125" style="160"/>
    <col min="8961" max="8961" width="8.5" style="160" customWidth="1"/>
    <col min="8962" max="8962" width="7.1640625" style="160" customWidth="1"/>
    <col min="8963" max="8963" width="13.33203125" style="160" customWidth="1"/>
    <col min="8964" max="8964" width="18.5" style="160" customWidth="1"/>
    <col min="8965" max="8965" width="13.1640625" style="160" customWidth="1"/>
    <col min="8966" max="8966" width="12.6640625" style="160" customWidth="1"/>
    <col min="8967" max="8967" width="12.83203125" style="160" customWidth="1"/>
    <col min="8968" max="8968" width="13" style="160" customWidth="1"/>
    <col min="8969" max="8969" width="12.5" style="160" customWidth="1"/>
    <col min="8970" max="9216" width="9.33203125" style="160"/>
    <col min="9217" max="9217" width="8.5" style="160" customWidth="1"/>
    <col min="9218" max="9218" width="7.1640625" style="160" customWidth="1"/>
    <col min="9219" max="9219" width="13.33203125" style="160" customWidth="1"/>
    <col min="9220" max="9220" width="18.5" style="160" customWidth="1"/>
    <col min="9221" max="9221" width="13.1640625" style="160" customWidth="1"/>
    <col min="9222" max="9222" width="12.6640625" style="160" customWidth="1"/>
    <col min="9223" max="9223" width="12.83203125" style="160" customWidth="1"/>
    <col min="9224" max="9224" width="13" style="160" customWidth="1"/>
    <col min="9225" max="9225" width="12.5" style="160" customWidth="1"/>
    <col min="9226" max="9472" width="9.33203125" style="160"/>
    <col min="9473" max="9473" width="8.5" style="160" customWidth="1"/>
    <col min="9474" max="9474" width="7.1640625" style="160" customWidth="1"/>
    <col min="9475" max="9475" width="13.33203125" style="160" customWidth="1"/>
    <col min="9476" max="9476" width="18.5" style="160" customWidth="1"/>
    <col min="9477" max="9477" width="13.1640625" style="160" customWidth="1"/>
    <col min="9478" max="9478" width="12.6640625" style="160" customWidth="1"/>
    <col min="9479" max="9479" width="12.83203125" style="160" customWidth="1"/>
    <col min="9480" max="9480" width="13" style="160" customWidth="1"/>
    <col min="9481" max="9481" width="12.5" style="160" customWidth="1"/>
    <col min="9482" max="9728" width="9.33203125" style="160"/>
    <col min="9729" max="9729" width="8.5" style="160" customWidth="1"/>
    <col min="9730" max="9730" width="7.1640625" style="160" customWidth="1"/>
    <col min="9731" max="9731" width="13.33203125" style="160" customWidth="1"/>
    <col min="9732" max="9732" width="18.5" style="160" customWidth="1"/>
    <col min="9733" max="9733" width="13.1640625" style="160" customWidth="1"/>
    <col min="9734" max="9734" width="12.6640625" style="160" customWidth="1"/>
    <col min="9735" max="9735" width="12.83203125" style="160" customWidth="1"/>
    <col min="9736" max="9736" width="13" style="160" customWidth="1"/>
    <col min="9737" max="9737" width="12.5" style="160" customWidth="1"/>
    <col min="9738" max="9984" width="9.33203125" style="160"/>
    <col min="9985" max="9985" width="8.5" style="160" customWidth="1"/>
    <col min="9986" max="9986" width="7.1640625" style="160" customWidth="1"/>
    <col min="9987" max="9987" width="13.33203125" style="160" customWidth="1"/>
    <col min="9988" max="9988" width="18.5" style="160" customWidth="1"/>
    <col min="9989" max="9989" width="13.1640625" style="160" customWidth="1"/>
    <col min="9990" max="9990" width="12.6640625" style="160" customWidth="1"/>
    <col min="9991" max="9991" width="12.83203125" style="160" customWidth="1"/>
    <col min="9992" max="9992" width="13" style="160" customWidth="1"/>
    <col min="9993" max="9993" width="12.5" style="160" customWidth="1"/>
    <col min="9994" max="10240" width="9.33203125" style="160"/>
    <col min="10241" max="10241" width="8.5" style="160" customWidth="1"/>
    <col min="10242" max="10242" width="7.1640625" style="160" customWidth="1"/>
    <col min="10243" max="10243" width="13.33203125" style="160" customWidth="1"/>
    <col min="10244" max="10244" width="18.5" style="160" customWidth="1"/>
    <col min="10245" max="10245" width="13.1640625" style="160" customWidth="1"/>
    <col min="10246" max="10246" width="12.6640625" style="160" customWidth="1"/>
    <col min="10247" max="10247" width="12.83203125" style="160" customWidth="1"/>
    <col min="10248" max="10248" width="13" style="160" customWidth="1"/>
    <col min="10249" max="10249" width="12.5" style="160" customWidth="1"/>
    <col min="10250" max="10496" width="9.33203125" style="160"/>
    <col min="10497" max="10497" width="8.5" style="160" customWidth="1"/>
    <col min="10498" max="10498" width="7.1640625" style="160" customWidth="1"/>
    <col min="10499" max="10499" width="13.33203125" style="160" customWidth="1"/>
    <col min="10500" max="10500" width="18.5" style="160" customWidth="1"/>
    <col min="10501" max="10501" width="13.1640625" style="160" customWidth="1"/>
    <col min="10502" max="10502" width="12.6640625" style="160" customWidth="1"/>
    <col min="10503" max="10503" width="12.83203125" style="160" customWidth="1"/>
    <col min="10504" max="10504" width="13" style="160" customWidth="1"/>
    <col min="10505" max="10505" width="12.5" style="160" customWidth="1"/>
    <col min="10506" max="10752" width="9.33203125" style="160"/>
    <col min="10753" max="10753" width="8.5" style="160" customWidth="1"/>
    <col min="10754" max="10754" width="7.1640625" style="160" customWidth="1"/>
    <col min="10755" max="10755" width="13.33203125" style="160" customWidth="1"/>
    <col min="10756" max="10756" width="18.5" style="160" customWidth="1"/>
    <col min="10757" max="10757" width="13.1640625" style="160" customWidth="1"/>
    <col min="10758" max="10758" width="12.6640625" style="160" customWidth="1"/>
    <col min="10759" max="10759" width="12.83203125" style="160" customWidth="1"/>
    <col min="10760" max="10760" width="13" style="160" customWidth="1"/>
    <col min="10761" max="10761" width="12.5" style="160" customWidth="1"/>
    <col min="10762" max="11008" width="9.33203125" style="160"/>
    <col min="11009" max="11009" width="8.5" style="160" customWidth="1"/>
    <col min="11010" max="11010" width="7.1640625" style="160" customWidth="1"/>
    <col min="11011" max="11011" width="13.33203125" style="160" customWidth="1"/>
    <col min="11012" max="11012" width="18.5" style="160" customWidth="1"/>
    <col min="11013" max="11013" width="13.1640625" style="160" customWidth="1"/>
    <col min="11014" max="11014" width="12.6640625" style="160" customWidth="1"/>
    <col min="11015" max="11015" width="12.83203125" style="160" customWidth="1"/>
    <col min="11016" max="11016" width="13" style="160" customWidth="1"/>
    <col min="11017" max="11017" width="12.5" style="160" customWidth="1"/>
    <col min="11018" max="11264" width="9.33203125" style="160"/>
    <col min="11265" max="11265" width="8.5" style="160" customWidth="1"/>
    <col min="11266" max="11266" width="7.1640625" style="160" customWidth="1"/>
    <col min="11267" max="11267" width="13.33203125" style="160" customWidth="1"/>
    <col min="11268" max="11268" width="18.5" style="160" customWidth="1"/>
    <col min="11269" max="11269" width="13.1640625" style="160" customWidth="1"/>
    <col min="11270" max="11270" width="12.6640625" style="160" customWidth="1"/>
    <col min="11271" max="11271" width="12.83203125" style="160" customWidth="1"/>
    <col min="11272" max="11272" width="13" style="160" customWidth="1"/>
    <col min="11273" max="11273" width="12.5" style="160" customWidth="1"/>
    <col min="11274" max="11520" width="9.33203125" style="160"/>
    <col min="11521" max="11521" width="8.5" style="160" customWidth="1"/>
    <col min="11522" max="11522" width="7.1640625" style="160" customWidth="1"/>
    <col min="11523" max="11523" width="13.33203125" style="160" customWidth="1"/>
    <col min="11524" max="11524" width="18.5" style="160" customWidth="1"/>
    <col min="11525" max="11525" width="13.1640625" style="160" customWidth="1"/>
    <col min="11526" max="11526" width="12.6640625" style="160" customWidth="1"/>
    <col min="11527" max="11527" width="12.83203125" style="160" customWidth="1"/>
    <col min="11528" max="11528" width="13" style="160" customWidth="1"/>
    <col min="11529" max="11529" width="12.5" style="160" customWidth="1"/>
    <col min="11530" max="11776" width="9.33203125" style="160"/>
    <col min="11777" max="11777" width="8.5" style="160" customWidth="1"/>
    <col min="11778" max="11778" width="7.1640625" style="160" customWidth="1"/>
    <col min="11779" max="11779" width="13.33203125" style="160" customWidth="1"/>
    <col min="11780" max="11780" width="18.5" style="160" customWidth="1"/>
    <col min="11781" max="11781" width="13.1640625" style="160" customWidth="1"/>
    <col min="11782" max="11782" width="12.6640625" style="160" customWidth="1"/>
    <col min="11783" max="11783" width="12.83203125" style="160" customWidth="1"/>
    <col min="11784" max="11784" width="13" style="160" customWidth="1"/>
    <col min="11785" max="11785" width="12.5" style="160" customWidth="1"/>
    <col min="11786" max="12032" width="9.33203125" style="160"/>
    <col min="12033" max="12033" width="8.5" style="160" customWidth="1"/>
    <col min="12034" max="12034" width="7.1640625" style="160" customWidth="1"/>
    <col min="12035" max="12035" width="13.33203125" style="160" customWidth="1"/>
    <col min="12036" max="12036" width="18.5" style="160" customWidth="1"/>
    <col min="12037" max="12037" width="13.1640625" style="160" customWidth="1"/>
    <col min="12038" max="12038" width="12.6640625" style="160" customWidth="1"/>
    <col min="12039" max="12039" width="12.83203125" style="160" customWidth="1"/>
    <col min="12040" max="12040" width="13" style="160" customWidth="1"/>
    <col min="12041" max="12041" width="12.5" style="160" customWidth="1"/>
    <col min="12042" max="12288" width="9.33203125" style="160"/>
    <col min="12289" max="12289" width="8.5" style="160" customWidth="1"/>
    <col min="12290" max="12290" width="7.1640625" style="160" customWidth="1"/>
    <col min="12291" max="12291" width="13.33203125" style="160" customWidth="1"/>
    <col min="12292" max="12292" width="18.5" style="160" customWidth="1"/>
    <col min="12293" max="12293" width="13.1640625" style="160" customWidth="1"/>
    <col min="12294" max="12294" width="12.6640625" style="160" customWidth="1"/>
    <col min="12295" max="12295" width="12.83203125" style="160" customWidth="1"/>
    <col min="12296" max="12296" width="13" style="160" customWidth="1"/>
    <col min="12297" max="12297" width="12.5" style="160" customWidth="1"/>
    <col min="12298" max="12544" width="9.33203125" style="160"/>
    <col min="12545" max="12545" width="8.5" style="160" customWidth="1"/>
    <col min="12546" max="12546" width="7.1640625" style="160" customWidth="1"/>
    <col min="12547" max="12547" width="13.33203125" style="160" customWidth="1"/>
    <col min="12548" max="12548" width="18.5" style="160" customWidth="1"/>
    <col min="12549" max="12549" width="13.1640625" style="160" customWidth="1"/>
    <col min="12550" max="12550" width="12.6640625" style="160" customWidth="1"/>
    <col min="12551" max="12551" width="12.83203125" style="160" customWidth="1"/>
    <col min="12552" max="12552" width="13" style="160" customWidth="1"/>
    <col min="12553" max="12553" width="12.5" style="160" customWidth="1"/>
    <col min="12554" max="12800" width="9.33203125" style="160"/>
    <col min="12801" max="12801" width="8.5" style="160" customWidth="1"/>
    <col min="12802" max="12802" width="7.1640625" style="160" customWidth="1"/>
    <col min="12803" max="12803" width="13.33203125" style="160" customWidth="1"/>
    <col min="12804" max="12804" width="18.5" style="160" customWidth="1"/>
    <col min="12805" max="12805" width="13.1640625" style="160" customWidth="1"/>
    <col min="12806" max="12806" width="12.6640625" style="160" customWidth="1"/>
    <col min="12807" max="12807" width="12.83203125" style="160" customWidth="1"/>
    <col min="12808" max="12808" width="13" style="160" customWidth="1"/>
    <col min="12809" max="12809" width="12.5" style="160" customWidth="1"/>
    <col min="12810" max="13056" width="9.33203125" style="160"/>
    <col min="13057" max="13057" width="8.5" style="160" customWidth="1"/>
    <col min="13058" max="13058" width="7.1640625" style="160" customWidth="1"/>
    <col min="13059" max="13059" width="13.33203125" style="160" customWidth="1"/>
    <col min="13060" max="13060" width="18.5" style="160" customWidth="1"/>
    <col min="13061" max="13061" width="13.1640625" style="160" customWidth="1"/>
    <col min="13062" max="13062" width="12.6640625" style="160" customWidth="1"/>
    <col min="13063" max="13063" width="12.83203125" style="160" customWidth="1"/>
    <col min="13064" max="13064" width="13" style="160" customWidth="1"/>
    <col min="13065" max="13065" width="12.5" style="160" customWidth="1"/>
    <col min="13066" max="13312" width="9.33203125" style="160"/>
    <col min="13313" max="13313" width="8.5" style="160" customWidth="1"/>
    <col min="13314" max="13314" width="7.1640625" style="160" customWidth="1"/>
    <col min="13315" max="13315" width="13.33203125" style="160" customWidth="1"/>
    <col min="13316" max="13316" width="18.5" style="160" customWidth="1"/>
    <col min="13317" max="13317" width="13.1640625" style="160" customWidth="1"/>
    <col min="13318" max="13318" width="12.6640625" style="160" customWidth="1"/>
    <col min="13319" max="13319" width="12.83203125" style="160" customWidth="1"/>
    <col min="13320" max="13320" width="13" style="160" customWidth="1"/>
    <col min="13321" max="13321" width="12.5" style="160" customWidth="1"/>
    <col min="13322" max="13568" width="9.33203125" style="160"/>
    <col min="13569" max="13569" width="8.5" style="160" customWidth="1"/>
    <col min="13570" max="13570" width="7.1640625" style="160" customWidth="1"/>
    <col min="13571" max="13571" width="13.33203125" style="160" customWidth="1"/>
    <col min="13572" max="13572" width="18.5" style="160" customWidth="1"/>
    <col min="13573" max="13573" width="13.1640625" style="160" customWidth="1"/>
    <col min="13574" max="13574" width="12.6640625" style="160" customWidth="1"/>
    <col min="13575" max="13575" width="12.83203125" style="160" customWidth="1"/>
    <col min="13576" max="13576" width="13" style="160" customWidth="1"/>
    <col min="13577" max="13577" width="12.5" style="160" customWidth="1"/>
    <col min="13578" max="13824" width="9.33203125" style="160"/>
    <col min="13825" max="13825" width="8.5" style="160" customWidth="1"/>
    <col min="13826" max="13826" width="7.1640625" style="160" customWidth="1"/>
    <col min="13827" max="13827" width="13.33203125" style="160" customWidth="1"/>
    <col min="13828" max="13828" width="18.5" style="160" customWidth="1"/>
    <col min="13829" max="13829" width="13.1640625" style="160" customWidth="1"/>
    <col min="13830" max="13830" width="12.6640625" style="160" customWidth="1"/>
    <col min="13831" max="13831" width="12.83203125" style="160" customWidth="1"/>
    <col min="13832" max="13832" width="13" style="160" customWidth="1"/>
    <col min="13833" max="13833" width="12.5" style="160" customWidth="1"/>
    <col min="13834" max="14080" width="9.33203125" style="160"/>
    <col min="14081" max="14081" width="8.5" style="160" customWidth="1"/>
    <col min="14082" max="14082" width="7.1640625" style="160" customWidth="1"/>
    <col min="14083" max="14083" width="13.33203125" style="160" customWidth="1"/>
    <col min="14084" max="14084" width="18.5" style="160" customWidth="1"/>
    <col min="14085" max="14085" width="13.1640625" style="160" customWidth="1"/>
    <col min="14086" max="14086" width="12.6640625" style="160" customWidth="1"/>
    <col min="14087" max="14087" width="12.83203125" style="160" customWidth="1"/>
    <col min="14088" max="14088" width="13" style="160" customWidth="1"/>
    <col min="14089" max="14089" width="12.5" style="160" customWidth="1"/>
    <col min="14090" max="14336" width="9.33203125" style="160"/>
    <col min="14337" max="14337" width="8.5" style="160" customWidth="1"/>
    <col min="14338" max="14338" width="7.1640625" style="160" customWidth="1"/>
    <col min="14339" max="14339" width="13.33203125" style="160" customWidth="1"/>
    <col min="14340" max="14340" width="18.5" style="160" customWidth="1"/>
    <col min="14341" max="14341" width="13.1640625" style="160" customWidth="1"/>
    <col min="14342" max="14342" width="12.6640625" style="160" customWidth="1"/>
    <col min="14343" max="14343" width="12.83203125" style="160" customWidth="1"/>
    <col min="14344" max="14344" width="13" style="160" customWidth="1"/>
    <col min="14345" max="14345" width="12.5" style="160" customWidth="1"/>
    <col min="14346" max="14592" width="9.33203125" style="160"/>
    <col min="14593" max="14593" width="8.5" style="160" customWidth="1"/>
    <col min="14594" max="14594" width="7.1640625" style="160" customWidth="1"/>
    <col min="14595" max="14595" width="13.33203125" style="160" customWidth="1"/>
    <col min="14596" max="14596" width="18.5" style="160" customWidth="1"/>
    <col min="14597" max="14597" width="13.1640625" style="160" customWidth="1"/>
    <col min="14598" max="14598" width="12.6640625" style="160" customWidth="1"/>
    <col min="14599" max="14599" width="12.83203125" style="160" customWidth="1"/>
    <col min="14600" max="14600" width="13" style="160" customWidth="1"/>
    <col min="14601" max="14601" width="12.5" style="160" customWidth="1"/>
    <col min="14602" max="14848" width="9.33203125" style="160"/>
    <col min="14849" max="14849" width="8.5" style="160" customWidth="1"/>
    <col min="14850" max="14850" width="7.1640625" style="160" customWidth="1"/>
    <col min="14851" max="14851" width="13.33203125" style="160" customWidth="1"/>
    <col min="14852" max="14852" width="18.5" style="160" customWidth="1"/>
    <col min="14853" max="14853" width="13.1640625" style="160" customWidth="1"/>
    <col min="14854" max="14854" width="12.6640625" style="160" customWidth="1"/>
    <col min="14855" max="14855" width="12.83203125" style="160" customWidth="1"/>
    <col min="14856" max="14856" width="13" style="160" customWidth="1"/>
    <col min="14857" max="14857" width="12.5" style="160" customWidth="1"/>
    <col min="14858" max="15104" width="9.33203125" style="160"/>
    <col min="15105" max="15105" width="8.5" style="160" customWidth="1"/>
    <col min="15106" max="15106" width="7.1640625" style="160" customWidth="1"/>
    <col min="15107" max="15107" width="13.33203125" style="160" customWidth="1"/>
    <col min="15108" max="15108" width="18.5" style="160" customWidth="1"/>
    <col min="15109" max="15109" width="13.1640625" style="160" customWidth="1"/>
    <col min="15110" max="15110" width="12.6640625" style="160" customWidth="1"/>
    <col min="15111" max="15111" width="12.83203125" style="160" customWidth="1"/>
    <col min="15112" max="15112" width="13" style="160" customWidth="1"/>
    <col min="15113" max="15113" width="12.5" style="160" customWidth="1"/>
    <col min="15114" max="15360" width="9.33203125" style="160"/>
    <col min="15361" max="15361" width="8.5" style="160" customWidth="1"/>
    <col min="15362" max="15362" width="7.1640625" style="160" customWidth="1"/>
    <col min="15363" max="15363" width="13.33203125" style="160" customWidth="1"/>
    <col min="15364" max="15364" width="18.5" style="160" customWidth="1"/>
    <col min="15365" max="15365" width="13.1640625" style="160" customWidth="1"/>
    <col min="15366" max="15366" width="12.6640625" style="160" customWidth="1"/>
    <col min="15367" max="15367" width="12.83203125" style="160" customWidth="1"/>
    <col min="15368" max="15368" width="13" style="160" customWidth="1"/>
    <col min="15369" max="15369" width="12.5" style="160" customWidth="1"/>
    <col min="15370" max="15616" width="9.33203125" style="160"/>
    <col min="15617" max="15617" width="8.5" style="160" customWidth="1"/>
    <col min="15618" max="15618" width="7.1640625" style="160" customWidth="1"/>
    <col min="15619" max="15619" width="13.33203125" style="160" customWidth="1"/>
    <col min="15620" max="15620" width="18.5" style="160" customWidth="1"/>
    <col min="15621" max="15621" width="13.1640625" style="160" customWidth="1"/>
    <col min="15622" max="15622" width="12.6640625" style="160" customWidth="1"/>
    <col min="15623" max="15623" width="12.83203125" style="160" customWidth="1"/>
    <col min="15624" max="15624" width="13" style="160" customWidth="1"/>
    <col min="15625" max="15625" width="12.5" style="160" customWidth="1"/>
    <col min="15626" max="15872" width="9.33203125" style="160"/>
    <col min="15873" max="15873" width="8.5" style="160" customWidth="1"/>
    <col min="15874" max="15874" width="7.1640625" style="160" customWidth="1"/>
    <col min="15875" max="15875" width="13.33203125" style="160" customWidth="1"/>
    <col min="15876" max="15876" width="18.5" style="160" customWidth="1"/>
    <col min="15877" max="15877" width="13.1640625" style="160" customWidth="1"/>
    <col min="15878" max="15878" width="12.6640625" style="160" customWidth="1"/>
    <col min="15879" max="15879" width="12.83203125" style="160" customWidth="1"/>
    <col min="15880" max="15880" width="13" style="160" customWidth="1"/>
    <col min="15881" max="15881" width="12.5" style="160" customWidth="1"/>
    <col min="15882" max="16128" width="9.33203125" style="160"/>
    <col min="16129" max="16129" width="8.5" style="160" customWidth="1"/>
    <col min="16130" max="16130" width="7.1640625" style="160" customWidth="1"/>
    <col min="16131" max="16131" width="13.33203125" style="160" customWidth="1"/>
    <col min="16132" max="16132" width="18.5" style="160" customWidth="1"/>
    <col min="16133" max="16133" width="13.1640625" style="160" customWidth="1"/>
    <col min="16134" max="16134" width="12.6640625" style="160" customWidth="1"/>
    <col min="16135" max="16135" width="12.83203125" style="160" customWidth="1"/>
    <col min="16136" max="16136" width="13" style="160" customWidth="1"/>
    <col min="16137" max="16137" width="12.5" style="160" customWidth="1"/>
    <col min="16138" max="16384" width="9.33203125" style="160"/>
  </cols>
  <sheetData>
    <row r="1" spans="1:9" ht="13.5" thickTop="1">
      <c r="A1" s="281" t="s">
        <v>1</v>
      </c>
      <c r="B1" s="282"/>
      <c r="C1" s="283" t="str">
        <f>'Za Baštou'!C3</f>
        <v xml:space="preserve">Kolín, parkoviště v ulici Za Baštou </v>
      </c>
      <c r="D1" s="284"/>
      <c r="E1" s="284"/>
      <c r="F1" s="223"/>
      <c r="G1" s="224"/>
      <c r="H1" s="225"/>
      <c r="I1" s="226"/>
    </row>
    <row r="2" spans="1:9" ht="13.5" thickBot="1">
      <c r="A2" s="285"/>
      <c r="B2" s="286"/>
      <c r="C2" s="227"/>
      <c r="D2" s="228"/>
      <c r="E2" s="229"/>
      <c r="F2" s="228"/>
      <c r="G2" s="287"/>
      <c r="H2" s="287"/>
      <c r="I2" s="288"/>
    </row>
    <row r="3" spans="1:9" ht="13.5" thickTop="1">
      <c r="F3" s="167"/>
    </row>
    <row r="4" spans="1:9" ht="18">
      <c r="A4" s="289" t="s">
        <v>145</v>
      </c>
      <c r="B4" s="289"/>
      <c r="C4" s="289"/>
      <c r="D4" s="289"/>
      <c r="E4" s="289"/>
      <c r="F4" s="289"/>
      <c r="G4" s="289"/>
      <c r="H4" s="289"/>
      <c r="I4" s="289"/>
    </row>
    <row r="5" spans="1:9" ht="13.5" thickBot="1"/>
    <row r="6" spans="1:9" s="167" customFormat="1" ht="13.5" thickBot="1">
      <c r="A6" s="278" t="s">
        <v>146</v>
      </c>
      <c r="B6" s="279"/>
      <c r="C6" s="279"/>
      <c r="D6" s="280"/>
      <c r="E6" s="230" t="s">
        <v>147</v>
      </c>
      <c r="F6" s="231" t="s">
        <v>148</v>
      </c>
      <c r="G6" s="231" t="s">
        <v>149</v>
      </c>
      <c r="H6" s="231" t="s">
        <v>150</v>
      </c>
      <c r="I6" s="232" t="s">
        <v>127</v>
      </c>
    </row>
    <row r="7" spans="1:9" s="167" customFormat="1">
      <c r="A7" s="255" t="str">
        <f>'Za Baštou'!B9</f>
        <v>1</v>
      </c>
      <c r="B7" s="291" t="str">
        <f>'Za Baštou'!C9</f>
        <v xml:space="preserve">Zemní práce </v>
      </c>
      <c r="C7" s="291"/>
      <c r="D7" s="292"/>
      <c r="E7" s="256">
        <f>'Za Baštou'!G9</f>
        <v>0</v>
      </c>
      <c r="F7" s="257"/>
      <c r="G7" s="235"/>
      <c r="H7" s="235"/>
      <c r="I7" s="236"/>
    </row>
    <row r="8" spans="1:9" s="167" customFormat="1">
      <c r="A8" s="255" t="str">
        <f>'Za Baštou'!B22</f>
        <v>11</v>
      </c>
      <c r="B8" s="293" t="str">
        <f>'Za Baštou'!C22</f>
        <v xml:space="preserve">Přípravné a přidružené práce </v>
      </c>
      <c r="C8" s="293"/>
      <c r="D8" s="294"/>
      <c r="E8" s="256">
        <f>'Za Baštou'!G22</f>
        <v>0</v>
      </c>
      <c r="F8" s="257"/>
      <c r="G8" s="235"/>
      <c r="H8" s="235"/>
      <c r="I8" s="236"/>
    </row>
    <row r="9" spans="1:9" s="167" customFormat="1">
      <c r="A9" s="255" t="str">
        <f>'Za Baštou'!B26</f>
        <v>56</v>
      </c>
      <c r="B9" s="293" t="str">
        <f>'Za Baštou'!C26</f>
        <v xml:space="preserve">Podkladní vrstvy komunikací </v>
      </c>
      <c r="C9" s="293"/>
      <c r="D9" s="294"/>
      <c r="E9" s="256">
        <f>'Za Baštou'!G26</f>
        <v>0</v>
      </c>
      <c r="F9" s="257"/>
      <c r="G9" s="235"/>
      <c r="H9" s="235"/>
      <c r="I9" s="236"/>
    </row>
    <row r="10" spans="1:9" s="167" customFormat="1">
      <c r="A10" s="255" t="str">
        <f>'Za Baštou'!B30</f>
        <v>59</v>
      </c>
      <c r="B10" s="293" t="str">
        <f>'Za Baštou'!C30</f>
        <v xml:space="preserve">Kryty pozemních komunikací </v>
      </c>
      <c r="C10" s="293"/>
      <c r="D10" s="294"/>
      <c r="E10" s="256">
        <f>'Za Baštou'!G30</f>
        <v>0</v>
      </c>
      <c r="F10" s="257"/>
      <c r="G10" s="235"/>
      <c r="H10" s="235"/>
      <c r="I10" s="236"/>
    </row>
    <row r="11" spans="1:9" s="167" customFormat="1">
      <c r="A11" s="255" t="str">
        <f>'Za Baštou'!B35</f>
        <v>8</v>
      </c>
      <c r="B11" s="293" t="str">
        <f>'Za Baštou'!C35</f>
        <v>Trubní vedení</v>
      </c>
      <c r="C11" s="293"/>
      <c r="D11" s="294"/>
      <c r="E11" s="256"/>
      <c r="F11" s="257">
        <f>'Za Baštou'!G35</f>
        <v>0</v>
      </c>
      <c r="G11" s="235"/>
      <c r="H11" s="235"/>
      <c r="I11" s="236"/>
    </row>
    <row r="12" spans="1:9" s="167" customFormat="1">
      <c r="A12" s="255" t="str">
        <f>'Za Baštou'!B43</f>
        <v>91</v>
      </c>
      <c r="B12" s="293" t="str">
        <f>'Za Baštou'!C43</f>
        <v>Doplňující konstrukce a práce</v>
      </c>
      <c r="C12" s="293"/>
      <c r="D12" s="294"/>
      <c r="E12" s="256">
        <f>'Za Baštou'!G43</f>
        <v>0</v>
      </c>
      <c r="F12" s="257"/>
      <c r="G12" s="235"/>
      <c r="H12" s="235"/>
      <c r="I12" s="236"/>
    </row>
    <row r="13" spans="1:9" s="167" customFormat="1">
      <c r="A13" s="255" t="str">
        <f>'Za Baštou'!B52</f>
        <v>99</v>
      </c>
      <c r="B13" s="293" t="str">
        <f>'Za Baštou'!C52</f>
        <v xml:space="preserve">Přesu hmot </v>
      </c>
      <c r="C13" s="293"/>
      <c r="D13" s="294"/>
      <c r="E13" s="256">
        <f>'Za Baštou'!G52</f>
        <v>0</v>
      </c>
      <c r="F13" s="257"/>
      <c r="G13" s="235"/>
      <c r="H13" s="235"/>
      <c r="I13" s="236"/>
    </row>
    <row r="14" spans="1:9" s="167" customFormat="1">
      <c r="A14" s="233"/>
      <c r="B14" s="295"/>
      <c r="C14" s="295"/>
      <c r="D14" s="296"/>
      <c r="E14" s="234"/>
      <c r="F14" s="235"/>
      <c r="G14" s="235"/>
      <c r="H14" s="235"/>
      <c r="I14" s="236"/>
    </row>
    <row r="15" spans="1:9" s="167" customFormat="1">
      <c r="A15" s="233"/>
      <c r="B15" s="295"/>
      <c r="C15" s="295"/>
      <c r="D15" s="296"/>
      <c r="E15" s="234"/>
      <c r="F15" s="235"/>
      <c r="G15" s="235"/>
      <c r="H15" s="235"/>
      <c r="I15" s="236"/>
    </row>
    <row r="16" spans="1:9" s="167" customFormat="1" ht="13.5" thickBot="1">
      <c r="A16" s="233"/>
      <c r="B16" s="297"/>
      <c r="C16" s="297"/>
      <c r="D16" s="298"/>
      <c r="E16" s="234"/>
      <c r="F16" s="235"/>
      <c r="G16" s="235"/>
      <c r="H16" s="235"/>
      <c r="I16" s="236"/>
    </row>
    <row r="17" spans="1:57" s="237" customFormat="1" ht="13.5" thickBot="1">
      <c r="A17" s="299" t="s">
        <v>151</v>
      </c>
      <c r="B17" s="300"/>
      <c r="C17" s="300"/>
      <c r="D17" s="301"/>
      <c r="E17" s="258">
        <f>SUM(E7:E16)</f>
        <v>0</v>
      </c>
      <c r="F17" s="259">
        <f>SUM(F7:F16)</f>
        <v>0</v>
      </c>
      <c r="G17" s="259">
        <f>SUM(G7:G16)</f>
        <v>0</v>
      </c>
      <c r="H17" s="259">
        <f>SUM(H7:H16)</f>
        <v>0</v>
      </c>
      <c r="I17" s="260">
        <f>SUM(I7:I16)</f>
        <v>0</v>
      </c>
    </row>
    <row r="18" spans="1:57">
      <c r="A18" s="238"/>
      <c r="B18" s="238"/>
      <c r="C18" s="238"/>
      <c r="D18" s="238"/>
      <c r="E18" s="238"/>
      <c r="F18" s="238"/>
      <c r="G18" s="238"/>
      <c r="H18" s="238"/>
      <c r="I18" s="238"/>
    </row>
    <row r="19" spans="1:57" ht="18">
      <c r="A19" s="290" t="s">
        <v>152</v>
      </c>
      <c r="B19" s="290"/>
      <c r="C19" s="290"/>
      <c r="D19" s="290"/>
      <c r="E19" s="290"/>
      <c r="F19" s="290"/>
      <c r="G19" s="290"/>
      <c r="H19" s="290"/>
      <c r="I19" s="290"/>
      <c r="BA19" s="188"/>
      <c r="BB19" s="188"/>
      <c r="BC19" s="188"/>
      <c r="BD19" s="188"/>
      <c r="BE19" s="188"/>
    </row>
    <row r="20" spans="1:57" ht="13.5" thickBot="1">
      <c r="A20" s="239"/>
      <c r="B20" s="239"/>
      <c r="C20" s="239"/>
      <c r="D20" s="239"/>
      <c r="E20" s="239"/>
      <c r="F20" s="239"/>
      <c r="G20" s="239"/>
      <c r="H20" s="239"/>
      <c r="I20" s="239"/>
    </row>
    <row r="21" spans="1:57">
      <c r="A21" s="304" t="s">
        <v>153</v>
      </c>
      <c r="B21" s="305"/>
      <c r="C21" s="305"/>
      <c r="D21" s="306"/>
      <c r="E21" s="240" t="s">
        <v>154</v>
      </c>
      <c r="F21" s="241" t="s">
        <v>155</v>
      </c>
      <c r="G21" s="242" t="s">
        <v>156</v>
      </c>
      <c r="H21" s="243"/>
      <c r="I21" s="244" t="s">
        <v>154</v>
      </c>
    </row>
    <row r="22" spans="1:57">
      <c r="A22" s="307" t="s">
        <v>157</v>
      </c>
      <c r="B22" s="308"/>
      <c r="C22" s="308"/>
      <c r="D22" s="309"/>
      <c r="E22" s="245"/>
      <c r="F22" s="246">
        <v>1</v>
      </c>
      <c r="G22" s="247">
        <f>E17+F17+G17+H17+I17</f>
        <v>0</v>
      </c>
      <c r="H22" s="248"/>
      <c r="I22" s="249">
        <f>E22+F22*G22/100</f>
        <v>0</v>
      </c>
    </row>
    <row r="23" spans="1:57">
      <c r="A23" s="307" t="s">
        <v>158</v>
      </c>
      <c r="B23" s="308"/>
      <c r="C23" s="308"/>
      <c r="D23" s="309"/>
      <c r="E23" s="245"/>
      <c r="F23" s="246">
        <v>0.1</v>
      </c>
      <c r="G23" s="247">
        <f>G22</f>
        <v>0</v>
      </c>
      <c r="H23" s="248"/>
      <c r="I23" s="249">
        <f>E23+F23*G23/100</f>
        <v>0</v>
      </c>
    </row>
    <row r="24" spans="1:57">
      <c r="A24" s="307" t="s">
        <v>159</v>
      </c>
      <c r="B24" s="308"/>
      <c r="C24" s="308"/>
      <c r="D24" s="309"/>
      <c r="E24" s="245"/>
      <c r="F24" s="246">
        <v>1.5</v>
      </c>
      <c r="G24" s="247">
        <f>G22</f>
        <v>0</v>
      </c>
      <c r="H24" s="248"/>
      <c r="I24" s="249">
        <f>E24+F24*G24/100</f>
        <v>0</v>
      </c>
    </row>
    <row r="25" spans="1:57">
      <c r="A25" s="307" t="s">
        <v>160</v>
      </c>
      <c r="B25" s="308"/>
      <c r="C25" s="308"/>
      <c r="D25" s="309"/>
      <c r="E25" s="245"/>
      <c r="F25" s="246">
        <v>2</v>
      </c>
      <c r="G25" s="247">
        <f>G22</f>
        <v>0</v>
      </c>
      <c r="H25" s="248"/>
      <c r="I25" s="249">
        <f>E25+F25*G25/100</f>
        <v>0</v>
      </c>
    </row>
    <row r="26" spans="1:57" ht="13.5" thickBot="1">
      <c r="A26" s="310" t="s">
        <v>161</v>
      </c>
      <c r="B26" s="311"/>
      <c r="C26" s="311"/>
      <c r="D26" s="312"/>
      <c r="E26" s="250"/>
      <c r="F26" s="251"/>
      <c r="G26" s="251"/>
      <c r="H26" s="302">
        <f>SUM(I22:I25)</f>
        <v>0</v>
      </c>
      <c r="I26" s="303"/>
    </row>
    <row r="27" spans="1:57">
      <c r="A27" s="239"/>
      <c r="B27" s="239"/>
      <c r="C27" s="239"/>
      <c r="D27" s="239"/>
      <c r="E27" s="239"/>
      <c r="F27" s="239"/>
      <c r="G27" s="239"/>
      <c r="H27" s="239"/>
      <c r="I27" s="239"/>
    </row>
    <row r="28" spans="1:57">
      <c r="B28" s="237"/>
      <c r="F28" s="252"/>
      <c r="G28" s="253"/>
      <c r="H28" s="253"/>
      <c r="I28" s="254"/>
    </row>
    <row r="29" spans="1:57">
      <c r="F29" s="252"/>
      <c r="G29" s="253"/>
      <c r="H29" s="253"/>
      <c r="I29" s="254"/>
    </row>
    <row r="30" spans="1:57">
      <c r="F30" s="252"/>
      <c r="G30" s="253"/>
      <c r="H30" s="253"/>
      <c r="I30" s="254"/>
    </row>
    <row r="31" spans="1:57">
      <c r="F31" s="252"/>
      <c r="G31" s="253"/>
      <c r="H31" s="253"/>
      <c r="I31" s="254"/>
    </row>
    <row r="32" spans="1:57">
      <c r="F32" s="252"/>
      <c r="G32" s="253"/>
      <c r="H32" s="253"/>
      <c r="I32" s="254"/>
    </row>
    <row r="33" spans="6:9">
      <c r="F33" s="252"/>
      <c r="G33" s="253"/>
      <c r="H33" s="253"/>
      <c r="I33" s="254"/>
    </row>
    <row r="34" spans="6:9">
      <c r="F34" s="252"/>
      <c r="G34" s="253"/>
      <c r="H34" s="253"/>
      <c r="I34" s="254"/>
    </row>
    <row r="35" spans="6:9">
      <c r="F35" s="252"/>
      <c r="G35" s="253"/>
      <c r="H35" s="253"/>
      <c r="I35" s="254"/>
    </row>
    <row r="36" spans="6:9">
      <c r="F36" s="252"/>
      <c r="G36" s="253"/>
      <c r="H36" s="253"/>
      <c r="I36" s="254"/>
    </row>
    <row r="37" spans="6:9">
      <c r="F37" s="252"/>
      <c r="G37" s="253"/>
      <c r="H37" s="253"/>
      <c r="I37" s="254"/>
    </row>
    <row r="38" spans="6:9">
      <c r="F38" s="252"/>
      <c r="G38" s="253"/>
      <c r="H38" s="253"/>
      <c r="I38" s="254"/>
    </row>
    <row r="39" spans="6:9">
      <c r="F39" s="252"/>
      <c r="G39" s="253"/>
      <c r="H39" s="253"/>
      <c r="I39" s="254"/>
    </row>
    <row r="40" spans="6:9">
      <c r="F40" s="252"/>
      <c r="G40" s="253"/>
      <c r="H40" s="253"/>
      <c r="I40" s="254"/>
    </row>
    <row r="41" spans="6:9">
      <c r="F41" s="252"/>
      <c r="G41" s="253"/>
      <c r="H41" s="253"/>
      <c r="I41" s="254"/>
    </row>
    <row r="42" spans="6:9">
      <c r="F42" s="252"/>
      <c r="G42" s="253"/>
      <c r="H42" s="253"/>
      <c r="I42" s="254"/>
    </row>
    <row r="43" spans="6:9">
      <c r="F43" s="252"/>
      <c r="G43" s="253"/>
      <c r="H43" s="253"/>
      <c r="I43" s="254"/>
    </row>
    <row r="44" spans="6:9">
      <c r="F44" s="252"/>
      <c r="G44" s="253"/>
      <c r="H44" s="253"/>
      <c r="I44" s="254"/>
    </row>
    <row r="45" spans="6:9">
      <c r="F45" s="252"/>
      <c r="G45" s="253"/>
      <c r="H45" s="253"/>
      <c r="I45" s="254"/>
    </row>
    <row r="46" spans="6:9">
      <c r="F46" s="252"/>
      <c r="G46" s="253"/>
      <c r="H46" s="253"/>
      <c r="I46" s="254"/>
    </row>
    <row r="47" spans="6:9">
      <c r="F47" s="252"/>
      <c r="G47" s="253"/>
      <c r="H47" s="253"/>
      <c r="I47" s="254"/>
    </row>
    <row r="48" spans="6:9">
      <c r="F48" s="252"/>
      <c r="G48" s="253"/>
      <c r="H48" s="253"/>
      <c r="I48" s="254"/>
    </row>
    <row r="49" spans="6:9">
      <c r="F49" s="252"/>
      <c r="G49" s="253"/>
      <c r="H49" s="253"/>
      <c r="I49" s="254"/>
    </row>
    <row r="50" spans="6:9">
      <c r="F50" s="252"/>
      <c r="G50" s="253"/>
      <c r="H50" s="253"/>
      <c r="I50" s="254"/>
    </row>
    <row r="51" spans="6:9">
      <c r="F51" s="252"/>
      <c r="G51" s="253"/>
      <c r="H51" s="253"/>
      <c r="I51" s="254"/>
    </row>
    <row r="52" spans="6:9">
      <c r="F52" s="252"/>
      <c r="G52" s="253"/>
      <c r="H52" s="253"/>
      <c r="I52" s="254"/>
    </row>
    <row r="53" spans="6:9">
      <c r="F53" s="252"/>
      <c r="G53" s="253"/>
      <c r="H53" s="253"/>
      <c r="I53" s="254"/>
    </row>
    <row r="54" spans="6:9">
      <c r="F54" s="252"/>
      <c r="G54" s="253"/>
      <c r="H54" s="253"/>
      <c r="I54" s="254"/>
    </row>
    <row r="55" spans="6:9">
      <c r="F55" s="252"/>
      <c r="G55" s="253"/>
      <c r="H55" s="253"/>
      <c r="I55" s="254"/>
    </row>
    <row r="56" spans="6:9">
      <c r="F56" s="252"/>
      <c r="G56" s="253"/>
      <c r="H56" s="253"/>
      <c r="I56" s="254"/>
    </row>
    <row r="57" spans="6:9">
      <c r="F57" s="252"/>
      <c r="G57" s="253"/>
      <c r="H57" s="253"/>
      <c r="I57" s="254"/>
    </row>
    <row r="58" spans="6:9">
      <c r="F58" s="252"/>
      <c r="G58" s="253"/>
      <c r="H58" s="253"/>
      <c r="I58" s="254"/>
    </row>
    <row r="59" spans="6:9">
      <c r="F59" s="252"/>
      <c r="G59" s="253"/>
      <c r="H59" s="253"/>
      <c r="I59" s="254"/>
    </row>
    <row r="60" spans="6:9">
      <c r="F60" s="252"/>
      <c r="G60" s="253"/>
      <c r="H60" s="253"/>
      <c r="I60" s="254"/>
    </row>
    <row r="61" spans="6:9">
      <c r="F61" s="252"/>
      <c r="G61" s="253"/>
      <c r="H61" s="253"/>
      <c r="I61" s="254"/>
    </row>
    <row r="62" spans="6:9">
      <c r="F62" s="252"/>
      <c r="G62" s="253"/>
      <c r="H62" s="253"/>
      <c r="I62" s="254"/>
    </row>
    <row r="63" spans="6:9">
      <c r="F63" s="252"/>
      <c r="G63" s="253"/>
      <c r="H63" s="253"/>
      <c r="I63" s="254"/>
    </row>
    <row r="64" spans="6:9">
      <c r="F64" s="252"/>
      <c r="G64" s="253"/>
      <c r="H64" s="253"/>
      <c r="I64" s="254"/>
    </row>
    <row r="65" spans="6:9">
      <c r="F65" s="252"/>
      <c r="G65" s="253"/>
      <c r="H65" s="253"/>
      <c r="I65" s="254"/>
    </row>
    <row r="66" spans="6:9">
      <c r="F66" s="252"/>
      <c r="G66" s="253"/>
      <c r="H66" s="253"/>
      <c r="I66" s="254"/>
    </row>
    <row r="67" spans="6:9">
      <c r="F67" s="252"/>
      <c r="G67" s="253"/>
      <c r="H67" s="253"/>
      <c r="I67" s="254"/>
    </row>
    <row r="68" spans="6:9">
      <c r="F68" s="252"/>
      <c r="G68" s="253"/>
      <c r="H68" s="253"/>
      <c r="I68" s="254"/>
    </row>
    <row r="69" spans="6:9">
      <c r="F69" s="252"/>
      <c r="G69" s="253"/>
      <c r="H69" s="253"/>
      <c r="I69" s="254"/>
    </row>
    <row r="70" spans="6:9">
      <c r="F70" s="252"/>
      <c r="G70" s="253"/>
      <c r="H70" s="253"/>
      <c r="I70" s="254"/>
    </row>
    <row r="71" spans="6:9">
      <c r="F71" s="252"/>
      <c r="G71" s="253"/>
      <c r="H71" s="253"/>
      <c r="I71" s="254"/>
    </row>
    <row r="72" spans="6:9">
      <c r="F72" s="252"/>
      <c r="G72" s="253"/>
      <c r="H72" s="253"/>
      <c r="I72" s="254"/>
    </row>
    <row r="73" spans="6:9">
      <c r="F73" s="252"/>
      <c r="G73" s="253"/>
      <c r="H73" s="253"/>
      <c r="I73" s="254"/>
    </row>
    <row r="74" spans="6:9">
      <c r="F74" s="252"/>
      <c r="G74" s="253"/>
      <c r="H74" s="253"/>
      <c r="I74" s="254"/>
    </row>
    <row r="75" spans="6:9">
      <c r="F75" s="252"/>
      <c r="G75" s="253"/>
      <c r="H75" s="253"/>
      <c r="I75" s="254"/>
    </row>
    <row r="76" spans="6:9">
      <c r="F76" s="252"/>
      <c r="G76" s="253"/>
      <c r="H76" s="253"/>
      <c r="I76" s="254"/>
    </row>
    <row r="77" spans="6:9">
      <c r="F77" s="252"/>
      <c r="G77" s="253"/>
      <c r="H77" s="253"/>
      <c r="I77" s="254"/>
    </row>
  </sheetData>
  <mergeCells count="25">
    <mergeCell ref="H26:I26"/>
    <mergeCell ref="A21:D21"/>
    <mergeCell ref="A22:D22"/>
    <mergeCell ref="A23:D23"/>
    <mergeCell ref="A24:D24"/>
    <mergeCell ref="A25:D25"/>
    <mergeCell ref="A26:D26"/>
    <mergeCell ref="A19:I19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A17:D17"/>
    <mergeCell ref="A6:D6"/>
    <mergeCell ref="A1:B1"/>
    <mergeCell ref="C1:E1"/>
    <mergeCell ref="A2:B2"/>
    <mergeCell ref="G2:I2"/>
    <mergeCell ref="A4:I4"/>
  </mergeCells>
  <pageMargins left="0.39370078740157483" right="0.39370078740157483" top="0.59055118110236215" bottom="0.59055118110236215" header="0.31496062992125984" footer="0.31496062992125984"/>
  <pageSetup paperSize="51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92"/>
  <sheetViews>
    <sheetView view="pageBreakPreview" topLeftCell="A49" zoomScaleSheetLayoutView="100" workbookViewId="0">
      <selection activeCell="C65" sqref="C65:C66"/>
    </sheetView>
  </sheetViews>
  <sheetFormatPr defaultRowHeight="12.75"/>
  <cols>
    <col min="1" max="1" width="5.1640625" style="1" customWidth="1"/>
    <col min="2" max="2" width="13.1640625" style="1" customWidth="1"/>
    <col min="3" max="3" width="82.6640625" style="1" bestFit="1" customWidth="1"/>
    <col min="4" max="4" width="5" style="1" bestFit="1" customWidth="1"/>
    <col min="5" max="5" width="10.33203125" style="151" bestFit="1" customWidth="1"/>
    <col min="6" max="6" width="11.83203125" style="1" bestFit="1" customWidth="1"/>
    <col min="7" max="7" width="12.1640625" style="1" bestFit="1" customWidth="1"/>
    <col min="8" max="8" width="8.5" style="1" bestFit="1" customWidth="1"/>
    <col min="9" max="9" width="11.83203125" style="1" bestFit="1" customWidth="1"/>
    <col min="10" max="16384" width="9.33203125" style="1"/>
  </cols>
  <sheetData>
    <row r="1" spans="1:13" ht="15.75">
      <c r="A1" s="313" t="s">
        <v>0</v>
      </c>
      <c r="B1" s="313"/>
      <c r="C1" s="313"/>
      <c r="D1" s="313"/>
      <c r="E1" s="313"/>
      <c r="F1" s="313"/>
      <c r="G1" s="313"/>
    </row>
    <row r="2" spans="1:13" ht="14.25" customHeight="1" thickBot="1">
      <c r="A2" s="2"/>
      <c r="B2" s="3"/>
      <c r="C2" s="4"/>
      <c r="D2" s="4"/>
      <c r="E2" s="5"/>
      <c r="F2" s="4"/>
      <c r="G2" s="4"/>
    </row>
    <row r="3" spans="1:13" ht="13.5" thickTop="1">
      <c r="A3" s="314" t="s">
        <v>1</v>
      </c>
      <c r="B3" s="315"/>
      <c r="C3" s="6" t="s">
        <v>2</v>
      </c>
      <c r="D3" s="7"/>
      <c r="E3" s="8" t="s">
        <v>3</v>
      </c>
      <c r="F3" s="9">
        <v>42675</v>
      </c>
      <c r="G3" s="10"/>
    </row>
    <row r="4" spans="1:13" ht="13.5" thickBot="1">
      <c r="A4" s="316" t="s">
        <v>4</v>
      </c>
      <c r="B4" s="317"/>
      <c r="C4" s="11"/>
      <c r="D4" s="12"/>
      <c r="E4" s="318"/>
      <c r="F4" s="319"/>
      <c r="G4" s="320"/>
    </row>
    <row r="5" spans="1:13" ht="13.5" thickTop="1">
      <c r="A5" s="13"/>
      <c r="B5" s="14"/>
      <c r="C5" s="15"/>
      <c r="D5" s="16"/>
      <c r="E5" s="17"/>
      <c r="F5" s="18"/>
      <c r="G5" s="18"/>
      <c r="H5" s="19"/>
      <c r="I5" s="19"/>
      <c r="J5" s="19"/>
      <c r="K5" s="19"/>
    </row>
    <row r="6" spans="1:13">
      <c r="A6" s="20"/>
      <c r="B6" s="2"/>
      <c r="C6" s="2"/>
      <c r="D6" s="21"/>
      <c r="E6" s="22"/>
      <c r="F6" s="21"/>
      <c r="G6" s="21"/>
      <c r="H6" s="19"/>
      <c r="I6" s="19"/>
      <c r="J6" s="19"/>
      <c r="K6" s="19"/>
    </row>
    <row r="7" spans="1:13" ht="25.5">
      <c r="A7" s="23" t="s">
        <v>5</v>
      </c>
      <c r="B7" s="24" t="s">
        <v>6</v>
      </c>
      <c r="C7" s="24" t="s">
        <v>7</v>
      </c>
      <c r="D7" s="24" t="s">
        <v>8</v>
      </c>
      <c r="E7" s="25" t="s">
        <v>9</v>
      </c>
      <c r="F7" s="24" t="s">
        <v>10</v>
      </c>
      <c r="G7" s="26" t="s">
        <v>11</v>
      </c>
      <c r="H7" s="27" t="s">
        <v>12</v>
      </c>
      <c r="I7" s="27" t="s">
        <v>13</v>
      </c>
    </row>
    <row r="8" spans="1:13">
      <c r="A8" s="28"/>
      <c r="B8" s="29"/>
      <c r="C8" s="29"/>
      <c r="D8" s="29"/>
      <c r="E8" s="30"/>
      <c r="F8" s="29"/>
      <c r="G8" s="29"/>
      <c r="H8" s="31"/>
      <c r="I8" s="32"/>
    </row>
    <row r="9" spans="1:13" s="19" customFormat="1">
      <c r="A9" s="33"/>
      <c r="B9" s="34" t="s">
        <v>14</v>
      </c>
      <c r="C9" s="35" t="s">
        <v>15</v>
      </c>
      <c r="D9" s="36"/>
      <c r="E9" s="37"/>
      <c r="F9" s="38"/>
      <c r="G9" s="39">
        <f>SUM(G10:G20)</f>
        <v>0</v>
      </c>
      <c r="H9" s="40"/>
      <c r="I9" s="41"/>
      <c r="M9" s="42"/>
    </row>
    <row r="10" spans="1:13" s="19" customFormat="1">
      <c r="A10" s="43">
        <v>1</v>
      </c>
      <c r="B10" s="44" t="s">
        <v>16</v>
      </c>
      <c r="C10" s="45" t="s">
        <v>17</v>
      </c>
      <c r="D10" s="46" t="s">
        <v>18</v>
      </c>
      <c r="E10" s="47">
        <v>172.35919999999999</v>
      </c>
      <c r="F10" s="48"/>
      <c r="G10" s="49">
        <f t="shared" ref="G10:G20" si="0">F10*E10</f>
        <v>0</v>
      </c>
      <c r="H10" s="50">
        <v>0</v>
      </c>
      <c r="I10" s="51">
        <f t="shared" ref="I10:I20" si="1">H10*E10</f>
        <v>0</v>
      </c>
    </row>
    <row r="11" spans="1:13" s="19" customFormat="1">
      <c r="A11" s="43">
        <v>2</v>
      </c>
      <c r="B11" s="44" t="s">
        <v>19</v>
      </c>
      <c r="C11" s="45" t="s">
        <v>20</v>
      </c>
      <c r="D11" s="46" t="s">
        <v>18</v>
      </c>
      <c r="E11" s="47">
        <v>172.35919999999999</v>
      </c>
      <c r="F11" s="48"/>
      <c r="G11" s="49">
        <f t="shared" si="0"/>
        <v>0</v>
      </c>
      <c r="H11" s="50">
        <v>0</v>
      </c>
      <c r="I11" s="51">
        <f t="shared" si="1"/>
        <v>0</v>
      </c>
    </row>
    <row r="12" spans="1:13" s="19" customFormat="1">
      <c r="A12" s="43">
        <v>3</v>
      </c>
      <c r="B12" s="44" t="s">
        <v>21</v>
      </c>
      <c r="C12" s="45" t="s">
        <v>22</v>
      </c>
      <c r="D12" s="46" t="s">
        <v>18</v>
      </c>
      <c r="E12" s="47">
        <v>4.2299999999999995</v>
      </c>
      <c r="F12" s="48"/>
      <c r="G12" s="49">
        <f t="shared" si="0"/>
        <v>0</v>
      </c>
      <c r="H12" s="50">
        <v>0</v>
      </c>
      <c r="I12" s="51">
        <f t="shared" si="1"/>
        <v>0</v>
      </c>
    </row>
    <row r="13" spans="1:13" s="19" customFormat="1">
      <c r="A13" s="43">
        <v>4</v>
      </c>
      <c r="B13" s="44" t="s">
        <v>23</v>
      </c>
      <c r="C13" s="45" t="s">
        <v>24</v>
      </c>
      <c r="D13" s="46" t="s">
        <v>18</v>
      </c>
      <c r="E13" s="47">
        <v>4.2299999999999995</v>
      </c>
      <c r="F13" s="48"/>
      <c r="G13" s="49">
        <f t="shared" si="0"/>
        <v>0</v>
      </c>
      <c r="H13" s="50">
        <v>0</v>
      </c>
      <c r="I13" s="51">
        <f t="shared" si="1"/>
        <v>0</v>
      </c>
    </row>
    <row r="14" spans="1:13" s="19" customFormat="1">
      <c r="A14" s="43">
        <v>5</v>
      </c>
      <c r="B14" s="52" t="s">
        <v>25</v>
      </c>
      <c r="C14" s="53" t="s">
        <v>26</v>
      </c>
      <c r="D14" s="54" t="s">
        <v>18</v>
      </c>
      <c r="E14" s="55">
        <v>4.2299999999999995</v>
      </c>
      <c r="F14" s="56"/>
      <c r="G14" s="49">
        <f t="shared" si="0"/>
        <v>0</v>
      </c>
      <c r="H14" s="50">
        <v>0</v>
      </c>
      <c r="I14" s="51">
        <f t="shared" si="1"/>
        <v>0</v>
      </c>
    </row>
    <row r="15" spans="1:13" s="19" customFormat="1">
      <c r="A15" s="43">
        <v>6</v>
      </c>
      <c r="B15" s="52" t="s">
        <v>27</v>
      </c>
      <c r="C15" s="53" t="s">
        <v>28</v>
      </c>
      <c r="D15" s="54" t="s">
        <v>18</v>
      </c>
      <c r="E15" s="55">
        <v>12.689999999999998</v>
      </c>
      <c r="F15" s="56"/>
      <c r="G15" s="49">
        <f t="shared" si="0"/>
        <v>0</v>
      </c>
      <c r="H15" s="50">
        <v>0</v>
      </c>
      <c r="I15" s="51">
        <f t="shared" si="1"/>
        <v>0</v>
      </c>
    </row>
    <row r="16" spans="1:13" s="19" customFormat="1">
      <c r="A16" s="43">
        <v>7</v>
      </c>
      <c r="B16" s="52" t="s">
        <v>29</v>
      </c>
      <c r="C16" s="53" t="s">
        <v>30</v>
      </c>
      <c r="D16" s="54" t="s">
        <v>18</v>
      </c>
      <c r="E16" s="55">
        <v>3.3839999999999999</v>
      </c>
      <c r="F16" s="56"/>
      <c r="G16" s="49">
        <f t="shared" si="0"/>
        <v>0</v>
      </c>
      <c r="H16" s="50">
        <v>0</v>
      </c>
      <c r="I16" s="51">
        <f t="shared" si="1"/>
        <v>0</v>
      </c>
    </row>
    <row r="17" spans="1:10" s="19" customFormat="1">
      <c r="A17" s="43">
        <v>8</v>
      </c>
      <c r="B17" s="52" t="s">
        <v>31</v>
      </c>
      <c r="C17" s="53" t="s">
        <v>32</v>
      </c>
      <c r="D17" s="54" t="s">
        <v>18</v>
      </c>
      <c r="E17" s="55">
        <v>0.84599999999999964</v>
      </c>
      <c r="F17" s="56"/>
      <c r="G17" s="49">
        <f t="shared" si="0"/>
        <v>0</v>
      </c>
      <c r="H17" s="50">
        <v>0</v>
      </c>
      <c r="I17" s="51">
        <f t="shared" si="1"/>
        <v>0</v>
      </c>
    </row>
    <row r="18" spans="1:10" s="19" customFormat="1">
      <c r="A18" s="43">
        <v>9</v>
      </c>
      <c r="B18" s="52" t="s">
        <v>33</v>
      </c>
      <c r="C18" s="53" t="s">
        <v>34</v>
      </c>
      <c r="D18" s="54" t="s">
        <v>35</v>
      </c>
      <c r="E18" s="55">
        <v>1.5227999999999995</v>
      </c>
      <c r="F18" s="56"/>
      <c r="G18" s="49">
        <f t="shared" si="0"/>
        <v>0</v>
      </c>
      <c r="H18" s="50">
        <v>0</v>
      </c>
      <c r="I18" s="51">
        <f t="shared" si="1"/>
        <v>0</v>
      </c>
    </row>
    <row r="19" spans="1:10" s="19" customFormat="1">
      <c r="A19" s="43">
        <v>10</v>
      </c>
      <c r="B19" s="52" t="s">
        <v>36</v>
      </c>
      <c r="C19" s="57" t="s">
        <v>37</v>
      </c>
      <c r="D19" s="58" t="s">
        <v>38</v>
      </c>
      <c r="E19" s="59">
        <v>331.46</v>
      </c>
      <c r="F19" s="60"/>
      <c r="G19" s="49">
        <f t="shared" si="0"/>
        <v>0</v>
      </c>
      <c r="H19" s="50">
        <v>0</v>
      </c>
      <c r="I19" s="51">
        <f t="shared" si="1"/>
        <v>0</v>
      </c>
    </row>
    <row r="20" spans="1:10" s="19" customFormat="1">
      <c r="A20" s="43">
        <v>11</v>
      </c>
      <c r="B20" s="61" t="s">
        <v>39</v>
      </c>
      <c r="C20" s="62" t="s">
        <v>40</v>
      </c>
      <c r="D20" s="63" t="s">
        <v>18</v>
      </c>
      <c r="E20" s="64">
        <v>1.0574999999999999</v>
      </c>
      <c r="F20" s="65"/>
      <c r="G20" s="49">
        <f t="shared" si="0"/>
        <v>0</v>
      </c>
      <c r="H20" s="50">
        <v>0</v>
      </c>
      <c r="I20" s="51">
        <f t="shared" si="1"/>
        <v>0</v>
      </c>
    </row>
    <row r="21" spans="1:10" s="19" customFormat="1">
      <c r="A21" s="66"/>
      <c r="B21" s="67"/>
      <c r="C21" s="68"/>
      <c r="D21" s="69"/>
      <c r="E21" s="70"/>
      <c r="F21" s="70"/>
      <c r="G21" s="71"/>
      <c r="H21" s="72"/>
      <c r="I21" s="73"/>
    </row>
    <row r="22" spans="1:10" s="19" customFormat="1">
      <c r="A22" s="33"/>
      <c r="B22" s="74" t="s">
        <v>41</v>
      </c>
      <c r="C22" s="75" t="s">
        <v>42</v>
      </c>
      <c r="D22" s="76"/>
      <c r="E22" s="77"/>
      <c r="F22" s="77"/>
      <c r="G22" s="78">
        <f>SUM(G23:G24)</f>
        <v>0</v>
      </c>
      <c r="H22" s="79"/>
      <c r="I22" s="80">
        <f>SUM(I23:I24)</f>
        <v>23.606000000000002</v>
      </c>
      <c r="J22" s="81"/>
    </row>
    <row r="23" spans="1:10" s="19" customFormat="1">
      <c r="A23" s="43">
        <v>12</v>
      </c>
      <c r="B23" s="82" t="s">
        <v>43</v>
      </c>
      <c r="C23" s="83" t="s">
        <v>44</v>
      </c>
      <c r="D23" s="84" t="s">
        <v>45</v>
      </c>
      <c r="E23" s="85">
        <v>81.400000000000006</v>
      </c>
      <c r="F23" s="86"/>
      <c r="G23" s="87">
        <f t="shared" ref="G23:G24" si="2">F23*E23</f>
        <v>0</v>
      </c>
      <c r="H23" s="51">
        <v>0.28999999999999998</v>
      </c>
      <c r="I23" s="51">
        <f t="shared" ref="I23:I24" si="3">H23*E23</f>
        <v>23.606000000000002</v>
      </c>
      <c r="J23" s="81"/>
    </row>
    <row r="24" spans="1:10" s="19" customFormat="1">
      <c r="A24" s="43">
        <v>13</v>
      </c>
      <c r="B24" s="82" t="s">
        <v>46</v>
      </c>
      <c r="C24" s="83" t="s">
        <v>47</v>
      </c>
      <c r="D24" s="84" t="s">
        <v>45</v>
      </c>
      <c r="E24" s="85">
        <v>92.1</v>
      </c>
      <c r="F24" s="86"/>
      <c r="G24" s="87">
        <f t="shared" si="2"/>
        <v>0</v>
      </c>
      <c r="H24" s="51">
        <v>0</v>
      </c>
      <c r="I24" s="51">
        <f t="shared" si="3"/>
        <v>0</v>
      </c>
      <c r="J24" s="81"/>
    </row>
    <row r="25" spans="1:10" s="19" customFormat="1">
      <c r="A25" s="66"/>
      <c r="B25" s="67"/>
      <c r="C25" s="68"/>
      <c r="D25" s="88"/>
      <c r="E25" s="89"/>
      <c r="F25" s="70"/>
      <c r="G25" s="71"/>
      <c r="H25" s="90"/>
      <c r="I25" s="91"/>
      <c r="J25" s="81"/>
    </row>
    <row r="26" spans="1:10" s="19" customFormat="1">
      <c r="A26" s="33"/>
      <c r="B26" s="74" t="s">
        <v>48</v>
      </c>
      <c r="C26" s="75" t="s">
        <v>49</v>
      </c>
      <c r="D26" s="92"/>
      <c r="E26" s="93"/>
      <c r="F26" s="38"/>
      <c r="G26" s="39">
        <f>SUM(G27:G28)</f>
        <v>0</v>
      </c>
      <c r="H26" s="40"/>
      <c r="I26" s="94">
        <f>SUM(I27:I28)</f>
        <v>206.30703080000001</v>
      </c>
      <c r="J26" s="81"/>
    </row>
    <row r="27" spans="1:10" s="19" customFormat="1">
      <c r="A27" s="95">
        <v>14</v>
      </c>
      <c r="B27" s="96" t="s">
        <v>50</v>
      </c>
      <c r="C27" s="97" t="s">
        <v>51</v>
      </c>
      <c r="D27" s="98" t="s">
        <v>38</v>
      </c>
      <c r="E27" s="93">
        <v>346.5</v>
      </c>
      <c r="F27" s="49"/>
      <c r="G27" s="87">
        <f>F27*E27</f>
        <v>0</v>
      </c>
      <c r="H27" s="50">
        <v>0.27994000000000002</v>
      </c>
      <c r="I27" s="51">
        <f t="shared" ref="I27:I28" si="4">H27*E27</f>
        <v>96.999210000000005</v>
      </c>
      <c r="J27" s="81"/>
    </row>
    <row r="28" spans="1:10" s="19" customFormat="1">
      <c r="A28" s="95">
        <v>15</v>
      </c>
      <c r="B28" s="82" t="s">
        <v>52</v>
      </c>
      <c r="C28" s="97" t="s">
        <v>53</v>
      </c>
      <c r="D28" s="98" t="s">
        <v>38</v>
      </c>
      <c r="E28" s="99">
        <v>338.96000000000004</v>
      </c>
      <c r="F28" s="49"/>
      <c r="G28" s="87">
        <f>F28*E28</f>
        <v>0</v>
      </c>
      <c r="H28" s="50">
        <v>0.32247999999999999</v>
      </c>
      <c r="I28" s="51">
        <f t="shared" si="4"/>
        <v>109.3078208</v>
      </c>
      <c r="J28" s="81"/>
    </row>
    <row r="29" spans="1:10" s="109" customFormat="1">
      <c r="A29" s="100"/>
      <c r="B29" s="67"/>
      <c r="C29" s="101"/>
      <c r="D29" s="102"/>
      <c r="E29" s="103"/>
      <c r="F29" s="104"/>
      <c r="G29" s="105"/>
      <c r="H29" s="106"/>
      <c r="I29" s="107"/>
      <c r="J29" s="108"/>
    </row>
    <row r="30" spans="1:10" s="19" customFormat="1">
      <c r="A30" s="33"/>
      <c r="B30" s="74" t="s">
        <v>54</v>
      </c>
      <c r="C30" s="110" t="s">
        <v>55</v>
      </c>
      <c r="D30" s="111"/>
      <c r="E30" s="112"/>
      <c r="F30" s="113"/>
      <c r="G30" s="114">
        <f>SUM(G31:G33)</f>
        <v>0</v>
      </c>
      <c r="H30" s="115"/>
      <c r="I30" s="80">
        <f>SUM(I31:I33)</f>
        <v>76.819105000000008</v>
      </c>
      <c r="J30" s="81"/>
    </row>
    <row r="31" spans="1:10" s="19" customFormat="1">
      <c r="A31" s="95">
        <v>16</v>
      </c>
      <c r="B31" s="96" t="s">
        <v>56</v>
      </c>
      <c r="C31" s="97" t="s">
        <v>57</v>
      </c>
      <c r="D31" s="43" t="s">
        <v>38</v>
      </c>
      <c r="E31" s="59">
        <v>4.8000000000000007</v>
      </c>
      <c r="F31" s="49"/>
      <c r="G31" s="87">
        <f t="shared" ref="G31" si="5">F31*E31</f>
        <v>0</v>
      </c>
      <c r="H31" s="50">
        <v>0.13188</v>
      </c>
      <c r="I31" s="51">
        <f t="shared" ref="I31" si="6">H31*E31</f>
        <v>0.63302400000000003</v>
      </c>
      <c r="J31" s="81"/>
    </row>
    <row r="32" spans="1:10" s="19" customFormat="1" ht="25.5">
      <c r="A32" s="95">
        <v>17</v>
      </c>
      <c r="B32" s="82" t="s">
        <v>58</v>
      </c>
      <c r="C32" s="116" t="s">
        <v>59</v>
      </c>
      <c r="D32" s="43" t="s">
        <v>38</v>
      </c>
      <c r="E32" s="99">
        <v>331.46</v>
      </c>
      <c r="F32" s="49"/>
      <c r="G32" s="87">
        <f>F32*E32</f>
        <v>0</v>
      </c>
      <c r="H32" s="50">
        <v>8.5650000000000004E-2</v>
      </c>
      <c r="I32" s="51">
        <f>H32*E32</f>
        <v>28.389548999999999</v>
      </c>
      <c r="J32" s="81"/>
    </row>
    <row r="33" spans="1:10" s="19" customFormat="1">
      <c r="A33" s="95">
        <v>18</v>
      </c>
      <c r="B33" s="82" t="s">
        <v>60</v>
      </c>
      <c r="C33" s="117" t="s">
        <v>61</v>
      </c>
      <c r="D33" s="43" t="s">
        <v>38</v>
      </c>
      <c r="E33" s="99">
        <v>341.40379999999999</v>
      </c>
      <c r="F33" s="49"/>
      <c r="G33" s="87">
        <f>F33*E33</f>
        <v>0</v>
      </c>
      <c r="H33" s="50">
        <v>0.14000000000000001</v>
      </c>
      <c r="I33" s="51">
        <f>H33*E33</f>
        <v>47.796532000000006</v>
      </c>
      <c r="J33" s="81"/>
    </row>
    <row r="34" spans="1:10" s="19" customFormat="1">
      <c r="A34" s="66"/>
      <c r="B34" s="68"/>
      <c r="C34" s="68"/>
      <c r="D34" s="69"/>
      <c r="E34" s="118"/>
      <c r="F34" s="70"/>
      <c r="G34" s="119"/>
      <c r="H34" s="120"/>
      <c r="I34" s="91"/>
      <c r="J34" s="81"/>
    </row>
    <row r="35" spans="1:10" s="19" customFormat="1">
      <c r="A35" s="33"/>
      <c r="B35" s="74" t="s">
        <v>62</v>
      </c>
      <c r="C35" s="121" t="s">
        <v>63</v>
      </c>
      <c r="D35" s="76"/>
      <c r="E35" s="122"/>
      <c r="F35" s="77"/>
      <c r="G35" s="78">
        <f>SUM(G36:G39)</f>
        <v>0</v>
      </c>
      <c r="H35" s="123"/>
      <c r="I35" s="80">
        <f>SUM(I36:I41)</f>
        <v>4.7707991242473997E-2</v>
      </c>
      <c r="J35" s="81"/>
    </row>
    <row r="36" spans="1:10" s="19" customFormat="1">
      <c r="A36" s="43">
        <v>19</v>
      </c>
      <c r="B36" s="82" t="s">
        <v>65</v>
      </c>
      <c r="C36" s="126" t="s">
        <v>66</v>
      </c>
      <c r="D36" s="84" t="s">
        <v>45</v>
      </c>
      <c r="E36" s="85">
        <v>5</v>
      </c>
      <c r="F36" s="125"/>
      <c r="G36" s="87">
        <f t="shared" ref="G36:G41" si="7">F36*E36</f>
        <v>0</v>
      </c>
      <c r="H36" s="51">
        <f>0.006/609</f>
        <v>9.8522167487684728E-6</v>
      </c>
      <c r="I36" s="51">
        <f t="shared" ref="I36:I41" si="8">H36*E36</f>
        <v>4.9261083743842361E-5</v>
      </c>
      <c r="J36" s="81"/>
    </row>
    <row r="37" spans="1:10" s="19" customFormat="1">
      <c r="A37" s="43">
        <v>20</v>
      </c>
      <c r="B37" s="82" t="s">
        <v>67</v>
      </c>
      <c r="C37" s="127" t="s">
        <v>68</v>
      </c>
      <c r="D37" s="84" t="s">
        <v>45</v>
      </c>
      <c r="E37" s="85">
        <v>5</v>
      </c>
      <c r="F37" s="125"/>
      <c r="G37" s="87">
        <f t="shared" si="7"/>
        <v>0</v>
      </c>
      <c r="H37" s="51">
        <v>6.7000000000000002E-3</v>
      </c>
      <c r="I37" s="51">
        <f t="shared" si="8"/>
        <v>3.3500000000000002E-2</v>
      </c>
      <c r="J37" s="81"/>
    </row>
    <row r="38" spans="1:10" s="19" customFormat="1">
      <c r="A38" s="43">
        <v>21</v>
      </c>
      <c r="B38" s="82" t="s">
        <v>69</v>
      </c>
      <c r="C38" s="126" t="s">
        <v>70</v>
      </c>
      <c r="D38" s="84" t="s">
        <v>64</v>
      </c>
      <c r="E38" s="85">
        <v>4</v>
      </c>
      <c r="F38" s="125"/>
      <c r="G38" s="87">
        <f t="shared" si="7"/>
        <v>0</v>
      </c>
      <c r="H38" s="51">
        <f>0.001/36</f>
        <v>2.7777777777777779E-5</v>
      </c>
      <c r="I38" s="51">
        <f t="shared" si="8"/>
        <v>1.1111111111111112E-4</v>
      </c>
      <c r="J38" s="81"/>
    </row>
    <row r="39" spans="1:10" s="19" customFormat="1">
      <c r="A39" s="43">
        <v>22</v>
      </c>
      <c r="B39" s="128" t="s">
        <v>71</v>
      </c>
      <c r="C39" s="126" t="s">
        <v>72</v>
      </c>
      <c r="D39" s="84" t="s">
        <v>64</v>
      </c>
      <c r="E39" s="85">
        <v>2</v>
      </c>
      <c r="F39" s="125"/>
      <c r="G39" s="87">
        <f t="shared" si="7"/>
        <v>0</v>
      </c>
      <c r="H39" s="51">
        <v>0</v>
      </c>
      <c r="I39" s="51">
        <f t="shared" si="8"/>
        <v>0</v>
      </c>
      <c r="J39" s="81"/>
    </row>
    <row r="40" spans="1:10" s="19" customFormat="1">
      <c r="A40" s="43">
        <v>23</v>
      </c>
      <c r="B40" s="129" t="s">
        <v>73</v>
      </c>
      <c r="C40" s="82" t="s">
        <v>74</v>
      </c>
      <c r="D40" s="84" t="s">
        <v>64</v>
      </c>
      <c r="E40" s="85">
        <v>2</v>
      </c>
      <c r="F40" s="125"/>
      <c r="G40" s="87">
        <f t="shared" si="7"/>
        <v>0</v>
      </c>
      <c r="H40" s="51">
        <f>0.295/42</f>
        <v>7.0238095238095233E-3</v>
      </c>
      <c r="I40" s="51">
        <f t="shared" si="8"/>
        <v>1.4047619047619047E-2</v>
      </c>
      <c r="J40" s="81"/>
    </row>
    <row r="41" spans="1:10" s="19" customFormat="1">
      <c r="A41" s="43">
        <v>24</v>
      </c>
      <c r="B41" s="128" t="s">
        <v>75</v>
      </c>
      <c r="C41" s="126" t="s">
        <v>76</v>
      </c>
      <c r="D41" s="84" t="s">
        <v>45</v>
      </c>
      <c r="E41" s="85">
        <v>5</v>
      </c>
      <c r="F41" s="125"/>
      <c r="G41" s="87">
        <f t="shared" si="7"/>
        <v>0</v>
      </c>
      <c r="H41" s="51">
        <v>0</v>
      </c>
      <c r="I41" s="51">
        <f t="shared" si="8"/>
        <v>0</v>
      </c>
      <c r="J41" s="81"/>
    </row>
    <row r="42" spans="1:10" s="19" customFormat="1">
      <c r="A42" s="66"/>
      <c r="B42" s="68"/>
      <c r="C42" s="68"/>
      <c r="D42" s="69"/>
      <c r="E42" s="118"/>
      <c r="F42" s="70"/>
      <c r="G42" s="119"/>
      <c r="H42" s="120"/>
      <c r="I42" s="91"/>
      <c r="J42" s="81"/>
    </row>
    <row r="43" spans="1:10" s="19" customFormat="1">
      <c r="A43" s="33"/>
      <c r="B43" s="74" t="s">
        <v>77</v>
      </c>
      <c r="C43" s="130" t="s">
        <v>78</v>
      </c>
      <c r="D43" s="36"/>
      <c r="E43" s="93"/>
      <c r="F43" s="38"/>
      <c r="G43" s="39">
        <f>SUM(G44:G50)</f>
        <v>0</v>
      </c>
      <c r="H43" s="40"/>
      <c r="I43" s="80">
        <f>SUM(I44:I50)</f>
        <v>39.218589099999996</v>
      </c>
      <c r="J43" s="81"/>
    </row>
    <row r="44" spans="1:10" s="19" customFormat="1">
      <c r="A44" s="43">
        <v>25</v>
      </c>
      <c r="B44" s="82" t="s">
        <v>79</v>
      </c>
      <c r="C44" s="124" t="s">
        <v>80</v>
      </c>
      <c r="D44" s="98" t="s">
        <v>45</v>
      </c>
      <c r="E44" s="99">
        <v>67.599999999999994</v>
      </c>
      <c r="F44" s="131"/>
      <c r="G44" s="87">
        <f>F44*E44</f>
        <v>0</v>
      </c>
      <c r="H44" s="50">
        <v>0.16849</v>
      </c>
      <c r="I44" s="51">
        <f>H44*E44</f>
        <v>11.389923999999999</v>
      </c>
      <c r="J44" s="81"/>
    </row>
    <row r="45" spans="1:10" s="19" customFormat="1">
      <c r="A45" s="43">
        <v>26</v>
      </c>
      <c r="B45" s="82" t="s">
        <v>81</v>
      </c>
      <c r="C45" s="132" t="s">
        <v>82</v>
      </c>
      <c r="D45" s="98" t="s">
        <v>64</v>
      </c>
      <c r="E45" s="99">
        <v>69.628</v>
      </c>
      <c r="F45" s="131"/>
      <c r="G45" s="87">
        <f>F45*E45</f>
        <v>0</v>
      </c>
      <c r="H45" s="50">
        <v>4.5999999999999999E-2</v>
      </c>
      <c r="I45" s="51">
        <f>H45*E45</f>
        <v>3.2028879999999997</v>
      </c>
      <c r="J45" s="81"/>
    </row>
    <row r="46" spans="1:10" s="19" customFormat="1">
      <c r="A46" s="43">
        <v>27</v>
      </c>
      <c r="B46" s="82" t="s">
        <v>83</v>
      </c>
      <c r="C46" s="124" t="s">
        <v>84</v>
      </c>
      <c r="D46" s="98" t="s">
        <v>45</v>
      </c>
      <c r="E46" s="99">
        <v>101.7</v>
      </c>
      <c r="F46" s="131"/>
      <c r="G46" s="87">
        <f>F46*E46</f>
        <v>0</v>
      </c>
      <c r="H46" s="50">
        <v>0.15540000000000001</v>
      </c>
      <c r="I46" s="51">
        <f>H46*E46</f>
        <v>15.804180000000002</v>
      </c>
      <c r="J46" s="81"/>
    </row>
    <row r="47" spans="1:10" s="19" customFormat="1">
      <c r="A47" s="43">
        <v>28</v>
      </c>
      <c r="B47" s="82" t="s">
        <v>85</v>
      </c>
      <c r="C47" s="132" t="s">
        <v>86</v>
      </c>
      <c r="D47" s="98" t="s">
        <v>64</v>
      </c>
      <c r="E47" s="99">
        <v>104.751</v>
      </c>
      <c r="F47" s="131"/>
      <c r="G47" s="87">
        <f>F47*E47</f>
        <v>0</v>
      </c>
      <c r="H47" s="50">
        <v>8.2100000000000006E-2</v>
      </c>
      <c r="I47" s="51">
        <f>H47*E47</f>
        <v>8.6000571000000008</v>
      </c>
      <c r="J47" s="81"/>
    </row>
    <row r="48" spans="1:10" s="19" customFormat="1">
      <c r="A48" s="43">
        <v>29</v>
      </c>
      <c r="B48" s="133" t="s">
        <v>87</v>
      </c>
      <c r="C48" s="57" t="s">
        <v>88</v>
      </c>
      <c r="D48" s="58" t="s">
        <v>64</v>
      </c>
      <c r="E48" s="99">
        <v>2</v>
      </c>
      <c r="F48" s="131"/>
      <c r="G48" s="87">
        <f t="shared" ref="G48:G50" si="9">F48*E48</f>
        <v>0</v>
      </c>
      <c r="H48" s="50">
        <v>6.9999999999999999E-4</v>
      </c>
      <c r="I48" s="51">
        <f t="shared" ref="I48:I50" si="10">H48*E48</f>
        <v>1.4E-3</v>
      </c>
      <c r="J48" s="81"/>
    </row>
    <row r="49" spans="1:11" s="19" customFormat="1">
      <c r="A49" s="43">
        <v>30</v>
      </c>
      <c r="B49" s="134" t="s">
        <v>89</v>
      </c>
      <c r="C49" s="124" t="s">
        <v>90</v>
      </c>
      <c r="D49" s="58" t="s">
        <v>64</v>
      </c>
      <c r="E49" s="99">
        <v>2</v>
      </c>
      <c r="F49" s="49"/>
      <c r="G49" s="87">
        <f t="shared" si="9"/>
        <v>0</v>
      </c>
      <c r="H49" s="50">
        <v>0.10940999999999999</v>
      </c>
      <c r="I49" s="51">
        <f t="shared" si="10"/>
        <v>0.21881999999999999</v>
      </c>
      <c r="J49" s="81"/>
    </row>
    <row r="50" spans="1:11" s="19" customFormat="1">
      <c r="A50" s="43">
        <v>31</v>
      </c>
      <c r="B50" s="134" t="s">
        <v>91</v>
      </c>
      <c r="C50" s="124" t="s">
        <v>92</v>
      </c>
      <c r="D50" s="58" t="s">
        <v>45</v>
      </c>
      <c r="E50" s="99">
        <v>12</v>
      </c>
      <c r="F50" s="49"/>
      <c r="G50" s="87">
        <f t="shared" si="9"/>
        <v>0</v>
      </c>
      <c r="H50" s="50">
        <v>1.1E-4</v>
      </c>
      <c r="I50" s="51">
        <f t="shared" si="10"/>
        <v>1.32E-3</v>
      </c>
      <c r="J50" s="81"/>
    </row>
    <row r="51" spans="1:11" s="19" customFormat="1">
      <c r="A51" s="66"/>
      <c r="B51" s="68"/>
      <c r="C51" s="68"/>
      <c r="D51" s="69"/>
      <c r="E51" s="70"/>
      <c r="F51" s="70"/>
      <c r="G51" s="119"/>
      <c r="H51" s="120"/>
      <c r="I51" s="135"/>
      <c r="J51" s="81"/>
    </row>
    <row r="52" spans="1:11" s="19" customFormat="1">
      <c r="A52" s="33"/>
      <c r="B52" s="74" t="s">
        <v>93</v>
      </c>
      <c r="C52" s="121" t="s">
        <v>163</v>
      </c>
      <c r="D52" s="76"/>
      <c r="E52" s="136"/>
      <c r="F52" s="77"/>
      <c r="G52" s="78">
        <f>SUM(G53:G56)</f>
        <v>0</v>
      </c>
      <c r="H52" s="123"/>
      <c r="I52" s="80"/>
      <c r="J52" s="81"/>
    </row>
    <row r="53" spans="1:11" s="19" customFormat="1">
      <c r="A53" s="43">
        <v>32</v>
      </c>
      <c r="B53" s="82" t="s">
        <v>94</v>
      </c>
      <c r="C53" s="83" t="s">
        <v>95</v>
      </c>
      <c r="D53" s="137" t="s">
        <v>35</v>
      </c>
      <c r="E53" s="138">
        <v>23.606000000000002</v>
      </c>
      <c r="F53" s="86"/>
      <c r="G53" s="87">
        <f>F53*E53</f>
        <v>0</v>
      </c>
      <c r="H53" s="51">
        <v>0</v>
      </c>
      <c r="I53" s="51">
        <f t="shared" ref="I53:I56" si="11">H53*E53</f>
        <v>0</v>
      </c>
      <c r="J53" s="81"/>
    </row>
    <row r="54" spans="1:11" s="19" customFormat="1">
      <c r="A54" s="43">
        <v>33</v>
      </c>
      <c r="B54" s="82" t="s">
        <v>96</v>
      </c>
      <c r="C54" s="83" t="s">
        <v>97</v>
      </c>
      <c r="D54" s="137" t="s">
        <v>35</v>
      </c>
      <c r="E54" s="138">
        <v>47.212000000000003</v>
      </c>
      <c r="F54" s="86"/>
      <c r="G54" s="87">
        <f>F54*E54</f>
        <v>0</v>
      </c>
      <c r="H54" s="51">
        <v>0</v>
      </c>
      <c r="I54" s="51">
        <f t="shared" si="11"/>
        <v>0</v>
      </c>
      <c r="J54" s="81"/>
    </row>
    <row r="55" spans="1:11" s="19" customFormat="1">
      <c r="A55" s="43">
        <v>34</v>
      </c>
      <c r="B55" s="82" t="s">
        <v>98</v>
      </c>
      <c r="C55" s="124" t="s">
        <v>99</v>
      </c>
      <c r="D55" s="98" t="s">
        <v>35</v>
      </c>
      <c r="E55" s="99">
        <v>322.34472490000002</v>
      </c>
      <c r="F55" s="139"/>
      <c r="G55" s="87">
        <f>F55*E55</f>
        <v>0</v>
      </c>
      <c r="H55" s="50">
        <v>0</v>
      </c>
      <c r="I55" s="51">
        <f t="shared" si="11"/>
        <v>0</v>
      </c>
      <c r="J55" s="81"/>
    </row>
    <row r="56" spans="1:11" s="19" customFormat="1">
      <c r="A56" s="43">
        <v>35</v>
      </c>
      <c r="B56" s="126" t="s">
        <v>100</v>
      </c>
      <c r="C56" s="126" t="s">
        <v>101</v>
      </c>
      <c r="D56" s="84" t="s">
        <v>35</v>
      </c>
      <c r="E56" s="85">
        <v>4.7707991242473997E-2</v>
      </c>
      <c r="F56" s="125"/>
      <c r="G56" s="87">
        <f t="shared" ref="G56" si="12">F56*E56</f>
        <v>0</v>
      </c>
      <c r="H56" s="50">
        <v>0</v>
      </c>
      <c r="I56" s="51">
        <f t="shared" si="11"/>
        <v>0</v>
      </c>
      <c r="J56" s="81"/>
    </row>
    <row r="57" spans="1:11" s="19" customFormat="1">
      <c r="A57" s="140"/>
      <c r="B57" s="109"/>
      <c r="C57" s="109"/>
      <c r="E57" s="141"/>
      <c r="F57" s="141"/>
      <c r="G57" s="141"/>
      <c r="J57" s="81"/>
    </row>
    <row r="58" spans="1:11" s="144" customFormat="1">
      <c r="A58" s="142"/>
      <c r="B58" s="143"/>
      <c r="C58" s="143"/>
      <c r="G58" s="142"/>
      <c r="K58" s="145"/>
    </row>
    <row r="59" spans="1:11" s="144" customFormat="1">
      <c r="C59" s="146"/>
      <c r="G59" s="147"/>
      <c r="I59" s="147"/>
      <c r="K59" s="145"/>
    </row>
    <row r="60" spans="1:11">
      <c r="A60" s="144"/>
      <c r="B60" s="144"/>
      <c r="C60" s="146"/>
      <c r="D60" s="144"/>
      <c r="E60" s="144"/>
      <c r="F60" s="144"/>
      <c r="G60" s="148"/>
      <c r="H60" s="144"/>
      <c r="I60" s="148"/>
      <c r="K60" s="145"/>
    </row>
    <row r="61" spans="1:11">
      <c r="A61" s="144"/>
      <c r="B61" s="144"/>
      <c r="C61" s="149"/>
      <c r="D61" s="144"/>
      <c r="E61" s="144"/>
      <c r="F61" s="144"/>
      <c r="G61" s="147"/>
      <c r="H61" s="144"/>
      <c r="I61" s="147"/>
      <c r="K61" s="145"/>
    </row>
    <row r="62" spans="1:11">
      <c r="C62" s="146"/>
      <c r="E62" s="1"/>
      <c r="G62" s="148"/>
    </row>
    <row r="63" spans="1:11">
      <c r="E63" s="1"/>
    </row>
    <row r="64" spans="1:11">
      <c r="E64" s="1"/>
    </row>
    <row r="65" spans="1:7">
      <c r="E65" s="1"/>
    </row>
    <row r="66" spans="1:7">
      <c r="E66" s="1"/>
    </row>
    <row r="67" spans="1:7">
      <c r="E67" s="1"/>
    </row>
    <row r="68" spans="1:7">
      <c r="E68" s="1"/>
    </row>
    <row r="69" spans="1:7">
      <c r="E69" s="1"/>
    </row>
    <row r="70" spans="1:7">
      <c r="E70" s="1"/>
    </row>
    <row r="71" spans="1:7">
      <c r="E71" s="1"/>
    </row>
    <row r="72" spans="1:7">
      <c r="E72" s="1"/>
    </row>
    <row r="73" spans="1:7">
      <c r="E73" s="1"/>
    </row>
    <row r="74" spans="1:7">
      <c r="E74" s="1"/>
    </row>
    <row r="75" spans="1:7">
      <c r="A75" s="150"/>
      <c r="B75" s="150"/>
    </row>
    <row r="76" spans="1:7">
      <c r="A76" s="152"/>
      <c r="B76" s="152"/>
      <c r="C76" s="153"/>
      <c r="D76" s="153"/>
      <c r="E76" s="154"/>
    </row>
    <row r="77" spans="1:7">
      <c r="A77" s="155"/>
      <c r="B77" s="155"/>
      <c r="C77" s="152"/>
      <c r="D77" s="152"/>
      <c r="E77" s="156"/>
    </row>
    <row r="78" spans="1:7">
      <c r="A78" s="152"/>
      <c r="B78" s="152"/>
      <c r="C78" s="152"/>
      <c r="D78" s="152"/>
      <c r="E78" s="156"/>
    </row>
    <row r="79" spans="1:7">
      <c r="A79" s="152"/>
      <c r="B79" s="152"/>
      <c r="C79" s="152"/>
      <c r="D79" s="152"/>
      <c r="E79" s="156"/>
      <c r="F79" s="153"/>
      <c r="G79" s="157"/>
    </row>
    <row r="80" spans="1:7">
      <c r="A80" s="152"/>
      <c r="B80" s="152"/>
      <c r="C80" s="152"/>
      <c r="D80" s="152"/>
      <c r="E80" s="156"/>
      <c r="F80" s="152"/>
      <c r="G80" s="152"/>
    </row>
    <row r="81" spans="1:7">
      <c r="A81" s="152"/>
      <c r="B81" s="152"/>
      <c r="C81" s="152"/>
      <c r="D81" s="152"/>
      <c r="E81" s="156"/>
      <c r="F81" s="152"/>
      <c r="G81" s="152"/>
    </row>
    <row r="82" spans="1:7">
      <c r="A82" s="152"/>
      <c r="B82" s="152"/>
      <c r="C82" s="152"/>
      <c r="D82" s="152"/>
      <c r="E82" s="156"/>
      <c r="F82" s="152"/>
      <c r="G82" s="152"/>
    </row>
    <row r="83" spans="1:7">
      <c r="A83" s="152"/>
      <c r="B83" s="152"/>
      <c r="C83" s="152"/>
      <c r="D83" s="152"/>
      <c r="E83" s="156"/>
      <c r="F83" s="152"/>
      <c r="G83" s="152"/>
    </row>
    <row r="84" spans="1:7">
      <c r="A84" s="152"/>
      <c r="B84" s="152"/>
      <c r="C84" s="152"/>
      <c r="D84" s="152"/>
      <c r="E84" s="156"/>
      <c r="F84" s="152"/>
      <c r="G84" s="152"/>
    </row>
    <row r="85" spans="1:7">
      <c r="A85" s="152"/>
      <c r="B85" s="152"/>
      <c r="C85" s="152"/>
      <c r="D85" s="152"/>
      <c r="E85" s="156"/>
      <c r="F85" s="152"/>
      <c r="G85" s="152"/>
    </row>
    <row r="86" spans="1:7">
      <c r="A86" s="152"/>
      <c r="B86" s="152"/>
      <c r="C86" s="152"/>
      <c r="D86" s="152"/>
      <c r="E86" s="156"/>
      <c r="F86" s="152"/>
      <c r="G86" s="152"/>
    </row>
    <row r="87" spans="1:7">
      <c r="A87" s="152"/>
      <c r="B87" s="152"/>
      <c r="C87" s="152"/>
      <c r="D87" s="152"/>
      <c r="E87" s="156"/>
      <c r="F87" s="152"/>
      <c r="G87" s="152"/>
    </row>
    <row r="88" spans="1:7">
      <c r="A88" s="152"/>
      <c r="B88" s="152"/>
      <c r="C88" s="152"/>
      <c r="D88" s="152"/>
      <c r="E88" s="156"/>
      <c r="F88" s="152"/>
      <c r="G88" s="152"/>
    </row>
    <row r="89" spans="1:7">
      <c r="A89" s="152"/>
      <c r="B89" s="152"/>
      <c r="C89" s="152"/>
      <c r="D89" s="152"/>
      <c r="E89" s="156"/>
      <c r="F89" s="152"/>
      <c r="G89" s="152"/>
    </row>
    <row r="90" spans="1:7">
      <c r="F90" s="152"/>
      <c r="G90" s="152"/>
    </row>
    <row r="91" spans="1:7">
      <c r="F91" s="152"/>
      <c r="G91" s="152"/>
    </row>
    <row r="92" spans="1:7">
      <c r="F92" s="152"/>
      <c r="G92" s="152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51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16</vt:i4>
      </vt:variant>
    </vt:vector>
  </HeadingPairs>
  <TitlesOfParts>
    <vt:vector size="19" baseType="lpstr">
      <vt:lpstr>Krycí list</vt:lpstr>
      <vt:lpstr>Rekapitulace</vt:lpstr>
      <vt:lpstr>Za Baštou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Objednatel</vt:lpstr>
      <vt:lpstr>'Krycí list'!Oblast_tisku</vt:lpstr>
      <vt:lpstr>'Krycí list'!PocetMJ</vt:lpstr>
      <vt:lpstr>Poznamka</vt:lpstr>
      <vt:lpstr>'Krycí list'!Projektant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n</cp:lastModifiedBy>
  <cp:lastPrinted>2017-01-08T20:19:24Z</cp:lastPrinted>
  <dcterms:created xsi:type="dcterms:W3CDTF">2017-01-08T20:19:13Z</dcterms:created>
  <dcterms:modified xsi:type="dcterms:W3CDTF">2017-02-19T20:36:00Z</dcterms:modified>
</cp:coreProperties>
</file>